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autoCompressPictures="0"/>
  <bookViews>
    <workbookView xWindow="0" yWindow="0" windowWidth="28000" windowHeight="18300"/>
  </bookViews>
  <sheets>
    <sheet name="ES3" sheetId="7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7" l="1"/>
  <c r="I22" i="7"/>
  <c r="L67" i="7"/>
  <c r="D14" i="7"/>
  <c r="D46" i="7"/>
  <c r="G46" i="7"/>
  <c r="I62" i="7"/>
  <c r="D15" i="7"/>
  <c r="D49" i="7"/>
  <c r="E15" i="7"/>
  <c r="E49" i="7"/>
  <c r="G49" i="7"/>
  <c r="I65" i="7"/>
  <c r="D48" i="7"/>
  <c r="E48" i="7"/>
  <c r="G48" i="7"/>
  <c r="I64" i="7"/>
  <c r="D47" i="7"/>
  <c r="G47" i="7"/>
  <c r="I63" i="7"/>
  <c r="J61" i="7"/>
  <c r="J58" i="7"/>
  <c r="D13" i="7"/>
  <c r="J21" i="7"/>
  <c r="J28" i="7"/>
  <c r="H25" i="7"/>
  <c r="E47" i="7"/>
  <c r="J55" i="7"/>
  <c r="E14" i="7"/>
  <c r="E46" i="7"/>
  <c r="J52" i="7"/>
  <c r="J40" i="7"/>
  <c r="J33" i="7"/>
  <c r="I34" i="7"/>
  <c r="I35" i="7"/>
  <c r="F14" i="7"/>
  <c r="F15" i="7"/>
  <c r="F13" i="7"/>
  <c r="E13" i="7"/>
  <c r="G15" i="7"/>
  <c r="G14" i="7"/>
  <c r="G13" i="7"/>
</calcChain>
</file>

<file path=xl/sharedStrings.xml><?xml version="1.0" encoding="utf-8"?>
<sst xmlns="http://schemas.openxmlformats.org/spreadsheetml/2006/main" count="80" uniqueCount="42">
  <si>
    <t>a</t>
  </si>
  <si>
    <t>DIVERSI</t>
  </si>
  <si>
    <t>d.d.</t>
  </si>
  <si>
    <t>ESERCIZIO N. 4</t>
  </si>
  <si>
    <t>SOLUZIONE PROPOSTA:</t>
  </si>
  <si>
    <t>soc. part.</t>
  </si>
  <si>
    <t>n. azioni</t>
  </si>
  <si>
    <t>c.u.a.</t>
  </si>
  <si>
    <t>val. mkt</t>
  </si>
  <si>
    <t>% c. s. p.</t>
  </si>
  <si>
    <t>tratt. bil.</t>
  </si>
  <si>
    <t>non imm.</t>
  </si>
  <si>
    <t>Beta spa</t>
  </si>
  <si>
    <t>Gamma spa</t>
  </si>
  <si>
    <t>imm.</t>
  </si>
  <si>
    <t>costo acq.</t>
  </si>
  <si>
    <t>val. mercato</t>
  </si>
  <si>
    <t>valutazione 01/01/X0</t>
  </si>
  <si>
    <t>Pv =</t>
  </si>
  <si>
    <t>Banca c/c</t>
  </si>
  <si>
    <t>Proventi finanziari</t>
  </si>
  <si>
    <t>Ca =</t>
  </si>
  <si>
    <t>12/11/X0</t>
  </si>
  <si>
    <t>Partecipazione Epsilon spa</t>
  </si>
  <si>
    <t>Chiusura X0</t>
  </si>
  <si>
    <t>31/12/X0</t>
  </si>
  <si>
    <t>Partecipazione Beta spa</t>
  </si>
  <si>
    <t>Svalutazione part. Gamma spa</t>
  </si>
  <si>
    <t>Partecipazione Gamma spa</t>
  </si>
  <si>
    <t>Stato patrimoniale</t>
  </si>
  <si>
    <t>Delta spa</t>
  </si>
  <si>
    <t>10/08/X0</t>
  </si>
  <si>
    <t>3/09/X0</t>
  </si>
  <si>
    <t>Partecipazione Delta spa</t>
  </si>
  <si>
    <t>Partecipazione Zeta spa</t>
  </si>
  <si>
    <t>Epsilon spa</t>
  </si>
  <si>
    <t>Zeta spa</t>
  </si>
  <si>
    <t>valutazione 31/12/X0</t>
  </si>
  <si>
    <t>Minusvalenze su partecipazione Delta spa</t>
  </si>
  <si>
    <t>Minusvalenze su partecipazione Epsilon spa</t>
  </si>
  <si>
    <t>val. 01/01/X0 o acquisto</t>
  </si>
  <si>
    <t>09/12/X0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</si>
</sst>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 &quot;* #,##0.00&quot; &quot;;&quot;-&quot;* #,##0.00&quot; &quot;;&quot; &quot;* &quot;-&quot;??&quot; &quot;"/>
    <numFmt numFmtId="165" formatCode="&quot;€ &quot;#,##0;&quot;-€ &quot;#,##0"/>
    <numFmt numFmtId="166" formatCode="&quot; &quot;* #,##0&quot; &quot;;&quot;-&quot;* #,##0&quot; &quot;;&quot; &quot;* &quot;-&quot;??&quot; &quot;"/>
    <numFmt numFmtId="167" formatCode="&quot; € &quot;* #,##0.00&quot; &quot;;&quot;-€ &quot;* #,##0.00&quot; &quot;;&quot; € &quot;* &quot;-&quot;??&quot; &quot;"/>
    <numFmt numFmtId="168" formatCode="&quot;DD-&quot;mmm"/>
    <numFmt numFmtId="169" formatCode="_-[$€-410]\ * #,##0.00_-;\-[$€-410]\ * #,##0.00_-;_-[$€-410]\ * &quot;-&quot;??_-;_-@_-"/>
    <numFmt numFmtId="170" formatCode="&quot;€ &quot;#,##0.0;&quot;-€ &quot;#,##0.0"/>
  </numFmts>
  <fonts count="11" x14ac:knownFonts="1">
    <font>
      <sz val="11"/>
      <color indexed="8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1"/>
      <color indexed="8"/>
      <name val="Book Antiqua"/>
    </font>
    <font>
      <b/>
      <sz val="11"/>
      <color indexed="8"/>
      <name val="Book Antiqua"/>
    </font>
    <font>
      <sz val="12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Book Antiqua"/>
    </font>
    <font>
      <sz val="15"/>
      <color indexed="8"/>
      <name val="Calibri"/>
    </font>
    <font>
      <sz val="15"/>
      <color indexed="8"/>
      <name val="Book Antiqua"/>
    </font>
    <font>
      <sz val="15"/>
      <name val="Book Antiqu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indexed="10"/>
      </top>
      <bottom style="thin">
        <color indexed="10"/>
      </bottom>
      <diagonal/>
    </border>
  </borders>
  <cellStyleXfs count="101">
    <xf numFmtId="0" fontId="0" fillId="0" borderId="0" applyNumberFormat="0" applyFill="0" applyBorder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5" xfId="0" applyNumberFormat="1" applyFont="1" applyFill="1" applyBorder="1" applyAlignment="1"/>
    <xf numFmtId="1" fontId="4" fillId="2" borderId="15" xfId="0" applyNumberFormat="1" applyFont="1" applyFill="1" applyBorder="1" applyAlignment="1"/>
    <xf numFmtId="49" fontId="4" fillId="2" borderId="15" xfId="0" applyNumberFormat="1" applyFont="1" applyFill="1" applyBorder="1" applyAlignment="1"/>
    <xf numFmtId="1" fontId="5" fillId="2" borderId="15" xfId="0" applyNumberFormat="1" applyFont="1" applyFill="1" applyBorder="1" applyAlignment="1">
      <alignment horizontal="left"/>
    </xf>
    <xf numFmtId="1" fontId="0" fillId="2" borderId="16" xfId="0" applyNumberFormat="1" applyFont="1" applyFill="1" applyBorder="1" applyAlignment="1">
      <alignment horizontal="left"/>
    </xf>
    <xf numFmtId="0" fontId="0" fillId="2" borderId="16" xfId="0" applyNumberFormat="1" applyFont="1" applyFill="1" applyBorder="1" applyAlignment="1"/>
    <xf numFmtId="0" fontId="0" fillId="2" borderId="17" xfId="0" applyNumberFormat="1" applyFont="1" applyFill="1" applyBorder="1" applyAlignment="1"/>
    <xf numFmtId="49" fontId="6" fillId="2" borderId="12" xfId="0" applyNumberFormat="1" applyFont="1" applyFill="1" applyBorder="1" applyAlignment="1">
      <alignment horizontal="center"/>
    </xf>
    <xf numFmtId="0" fontId="0" fillId="2" borderId="13" xfId="0" applyNumberFormat="1" applyFont="1" applyFill="1" applyBorder="1" applyAlignment="1"/>
    <xf numFmtId="49" fontId="5" fillId="2" borderId="12" xfId="0" applyNumberFormat="1" applyFont="1" applyFill="1" applyBorder="1" applyAlignment="1">
      <alignment horizontal="left" vertical="top"/>
    </xf>
    <xf numFmtId="1" fontId="5" fillId="2" borderId="12" xfId="0" applyNumberFormat="1" applyFont="1" applyFill="1" applyBorder="1" applyAlignment="1">
      <alignment horizontal="center" vertical="top"/>
    </xf>
    <xf numFmtId="165" fontId="5" fillId="2" borderId="12" xfId="0" applyNumberFormat="1" applyFont="1" applyFill="1" applyBorder="1" applyAlignment="1">
      <alignment horizontal="center" vertical="top"/>
    </xf>
    <xf numFmtId="9" fontId="5" fillId="2" borderId="12" xfId="0" applyNumberFormat="1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center" vertical="top"/>
    </xf>
    <xf numFmtId="3" fontId="5" fillId="2" borderId="12" xfId="0" applyNumberFormat="1" applyFont="1" applyFill="1" applyBorder="1" applyAlignment="1">
      <alignment horizontal="center" vertical="top"/>
    </xf>
    <xf numFmtId="0" fontId="0" fillId="2" borderId="18" xfId="0" applyNumberFormat="1" applyFont="1" applyFill="1" applyBorder="1" applyAlignment="1"/>
    <xf numFmtId="49" fontId="3" fillId="2" borderId="15" xfId="0" applyNumberFormat="1" applyFont="1" applyFill="1" applyBorder="1" applyAlignment="1"/>
    <xf numFmtId="49" fontId="3" fillId="2" borderId="15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/>
    <xf numFmtId="167" fontId="3" fillId="2" borderId="15" xfId="0" applyNumberFormat="1" applyFont="1" applyFill="1" applyBorder="1" applyAlignment="1">
      <alignment horizontal="center"/>
    </xf>
    <xf numFmtId="167" fontId="3" fillId="2" borderId="15" xfId="0" applyNumberFormat="1" applyFont="1" applyFill="1" applyBorder="1" applyAlignment="1"/>
    <xf numFmtId="1" fontId="3" fillId="2" borderId="15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4" xfId="0" applyNumberFormat="1" applyFont="1" applyFill="1" applyBorder="1" applyAlignment="1"/>
    <xf numFmtId="1" fontId="3" fillId="2" borderId="14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10" xfId="0" applyNumberFormat="1" applyFont="1" applyFill="1" applyBorder="1" applyAlignment="1"/>
    <xf numFmtId="170" fontId="5" fillId="2" borderId="12" xfId="0" applyNumberFormat="1" applyFont="1" applyFill="1" applyBorder="1" applyAlignment="1">
      <alignment horizontal="center" vertical="top"/>
    </xf>
    <xf numFmtId="0" fontId="7" fillId="2" borderId="15" xfId="0" applyNumberFormat="1" applyFont="1" applyFill="1" applyBorder="1" applyAlignment="1"/>
    <xf numFmtId="0" fontId="7" fillId="0" borderId="0" xfId="0" applyNumberFormat="1" applyFont="1" applyAlignment="1"/>
    <xf numFmtId="0" fontId="7" fillId="0" borderId="1" xfId="0" applyNumberFormat="1" applyFont="1" applyBorder="1" applyAlignment="1"/>
    <xf numFmtId="167" fontId="3" fillId="2" borderId="15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0" fontId="8" fillId="2" borderId="19" xfId="0" applyNumberFormat="1" applyFont="1" applyFill="1" applyBorder="1" applyAlignment="1"/>
    <xf numFmtId="49" fontId="9" fillId="2" borderId="15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/>
    <xf numFmtId="1" fontId="9" fillId="2" borderId="20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1" fontId="9" fillId="2" borderId="15" xfId="0" applyNumberFormat="1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166" fontId="9" fillId="2" borderId="15" xfId="0" applyNumberFormat="1" applyFont="1" applyFill="1" applyBorder="1" applyAlignment="1"/>
    <xf numFmtId="49" fontId="9" fillId="2" borderId="15" xfId="0" applyNumberFormat="1" applyFont="1" applyFill="1" applyBorder="1" applyAlignment="1">
      <alignment horizontal="right"/>
    </xf>
    <xf numFmtId="167" fontId="9" fillId="2" borderId="15" xfId="0" applyNumberFormat="1" applyFont="1" applyFill="1" applyBorder="1" applyAlignment="1"/>
    <xf numFmtId="49" fontId="9" fillId="2" borderId="25" xfId="0" applyNumberFormat="1" applyFont="1" applyFill="1" applyBorder="1" applyAlignment="1">
      <alignment horizontal="center"/>
    </xf>
    <xf numFmtId="1" fontId="9" fillId="2" borderId="25" xfId="0" applyNumberFormat="1" applyFont="1" applyFill="1" applyBorder="1" applyAlignment="1">
      <alignment horizontal="center"/>
    </xf>
    <xf numFmtId="1" fontId="9" fillId="2" borderId="26" xfId="0" applyNumberFormat="1" applyFont="1" applyFill="1" applyBorder="1" applyAlignment="1">
      <alignment horizontal="center"/>
    </xf>
    <xf numFmtId="49" fontId="9" fillId="2" borderId="27" xfId="0" applyNumberFormat="1" applyFont="1" applyFill="1" applyBorder="1" applyAlignment="1">
      <alignment horizontal="center"/>
    </xf>
    <xf numFmtId="164" fontId="9" fillId="2" borderId="9" xfId="0" applyNumberFormat="1" applyFont="1" applyFill="1" applyBorder="1" applyAlignment="1"/>
    <xf numFmtId="49" fontId="9" fillId="2" borderId="27" xfId="0" applyNumberFormat="1" applyFont="1" applyFill="1" applyBorder="1" applyAlignment="1">
      <alignment horizontal="right"/>
    </xf>
    <xf numFmtId="169" fontId="9" fillId="2" borderId="25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/>
    <xf numFmtId="164" fontId="9" fillId="2" borderId="29" xfId="0" applyNumberFormat="1" applyFont="1" applyFill="1" applyBorder="1" applyAlignment="1"/>
    <xf numFmtId="0" fontId="8" fillId="2" borderId="29" xfId="0" applyNumberFormat="1" applyFont="1" applyFill="1" applyBorder="1" applyAlignment="1"/>
    <xf numFmtId="49" fontId="9" fillId="2" borderId="24" xfId="0" applyNumberFormat="1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/>
    <xf numFmtId="49" fontId="9" fillId="2" borderId="15" xfId="0" applyNumberFormat="1" applyFont="1" applyFill="1" applyBorder="1" applyAlignment="1"/>
    <xf numFmtId="164" fontId="9" fillId="2" borderId="15" xfId="0" applyNumberFormat="1" applyFont="1" applyFill="1" applyBorder="1" applyAlignment="1"/>
    <xf numFmtId="0" fontId="8" fillId="2" borderId="15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167" fontId="9" fillId="2" borderId="15" xfId="0" applyNumberFormat="1" applyFont="1" applyFill="1" applyBorder="1" applyAlignment="1">
      <alignment horizontal="center"/>
    </xf>
    <xf numFmtId="167" fontId="9" fillId="2" borderId="15" xfId="0" applyNumberFormat="1" applyFont="1" applyFill="1" applyBorder="1" applyAlignment="1">
      <alignment horizontal="center"/>
    </xf>
    <xf numFmtId="166" fontId="10" fillId="2" borderId="15" xfId="0" applyNumberFormat="1" applyFont="1" applyFill="1" applyBorder="1" applyAlignment="1"/>
    <xf numFmtId="167" fontId="10" fillId="2" borderId="15" xfId="0" applyNumberFormat="1" applyFont="1" applyFill="1" applyBorder="1" applyAlignment="1">
      <alignment horizontal="center"/>
    </xf>
    <xf numFmtId="167" fontId="10" fillId="2" borderId="15" xfId="0" applyNumberFormat="1" applyFont="1" applyFill="1" applyBorder="1" applyAlignment="1"/>
    <xf numFmtId="167" fontId="10" fillId="2" borderId="24" xfId="0" applyNumberFormat="1" applyFont="1" applyFill="1" applyBorder="1" applyAlignment="1">
      <alignment horizontal="center"/>
    </xf>
    <xf numFmtId="167" fontId="10" fillId="2" borderId="10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 vertical="center" wrapText="1"/>
    </xf>
    <xf numFmtId="168" fontId="9" fillId="2" borderId="6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8" fontId="9" fillId="2" borderId="2" xfId="0" applyNumberFormat="1" applyFont="1" applyFill="1" applyBorder="1" applyAlignment="1">
      <alignment horizontal="center" vertical="center" wrapText="1"/>
    </xf>
    <xf numFmtId="168" fontId="9" fillId="2" borderId="3" xfId="0" applyNumberFormat="1" applyFont="1" applyFill="1" applyBorder="1" applyAlignment="1">
      <alignment horizontal="center" vertical="center" wrapText="1"/>
    </xf>
    <xf numFmtId="167" fontId="9" fillId="2" borderId="15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23" xfId="0" applyNumberFormat="1" applyFont="1" applyFill="1" applyBorder="1" applyAlignment="1"/>
    <xf numFmtId="1" fontId="9" fillId="2" borderId="19" xfId="0" applyNumberFormat="1" applyFont="1" applyFill="1" applyBorder="1" applyAlignment="1"/>
    <xf numFmtId="0" fontId="8" fillId="2" borderId="5" xfId="0" applyNumberFormat="1" applyFont="1" applyFill="1" applyBorder="1" applyAlignment="1"/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168" fontId="9" fillId="2" borderId="2" xfId="0" applyNumberFormat="1" applyFont="1" applyFill="1" applyBorder="1" applyAlignment="1">
      <alignment horizontal="center"/>
    </xf>
    <xf numFmtId="168" fontId="9" fillId="2" borderId="3" xfId="0" applyNumberFormat="1" applyFont="1" applyFill="1" applyBorder="1" applyAlignment="1">
      <alignment horizontal="center"/>
    </xf>
    <xf numFmtId="49" fontId="9" fillId="2" borderId="22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/>
    <xf numFmtId="1" fontId="9" fillId="2" borderId="15" xfId="0" applyNumberFormat="1" applyFont="1" applyFill="1" applyBorder="1" applyAlignment="1"/>
    <xf numFmtId="0" fontId="8" fillId="0" borderId="0" xfId="0" applyNumberFormat="1" applyFont="1" applyAlignment="1"/>
  </cellXfs>
  <cellStyles count="10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Normale" xfId="0" builtinId="0"/>
  </cellStyles>
  <dxfs count="1"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15151"/>
      <rgbColor rgb="FFBDC0BF"/>
      <rgbColor rgb="FFDBDBDB"/>
      <rgbColor rgb="FFFEFEFE"/>
      <rgbColor rgb="FFFFC071"/>
      <rgbColor rgb="FFFF2C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tabSelected="1" topLeftCell="A24" workbookViewId="0">
      <selection activeCell="F66" sqref="F66"/>
    </sheetView>
  </sheetViews>
  <sheetFormatPr baseColWidth="10" defaultColWidth="8.83203125" defaultRowHeight="15" x14ac:dyDescent="0"/>
  <cols>
    <col min="1" max="1" width="2.83203125" style="1" customWidth="1"/>
    <col min="2" max="2" width="4.1640625" style="1" customWidth="1"/>
    <col min="3" max="4" width="11.5" style="1" customWidth="1"/>
    <col min="5" max="5" width="14.5" style="1" customWidth="1"/>
    <col min="6" max="6" width="12.83203125" style="1" customWidth="1"/>
    <col min="7" max="7" width="9.1640625" style="1" customWidth="1"/>
    <col min="8" max="8" width="11.1640625" style="1" customWidth="1"/>
    <col min="9" max="9" width="15.83203125" style="1" customWidth="1"/>
    <col min="10" max="10" width="12.5" style="1" customWidth="1"/>
    <col min="11" max="11" width="3.6640625" style="1" customWidth="1"/>
    <col min="12" max="12" width="9.1640625" style="32" customWidth="1"/>
    <col min="13" max="13" width="9.1640625" style="1" customWidth="1"/>
    <col min="14" max="14" width="13.5" style="1" customWidth="1"/>
    <col min="15" max="256" width="8.83203125" style="1" customWidth="1"/>
  </cols>
  <sheetData>
    <row r="1" spans="1:14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1"/>
      <c r="M1" s="2"/>
      <c r="N1" s="2"/>
    </row>
    <row r="2" spans="1:14" customFormat="1">
      <c r="A2" s="35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1"/>
      <c r="M2" s="2"/>
      <c r="N2" s="2"/>
    </row>
    <row r="3" spans="1:14" customForma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31"/>
      <c r="M3" s="2"/>
      <c r="N3" s="2"/>
    </row>
    <row r="4" spans="1:14" customFormat="1">
      <c r="A4" s="2"/>
      <c r="B4" s="4" t="s">
        <v>4</v>
      </c>
      <c r="C4" s="2"/>
      <c r="D4" s="2"/>
      <c r="E4" s="2"/>
      <c r="F4" s="2"/>
      <c r="G4" s="2"/>
      <c r="H4" s="2"/>
      <c r="I4" s="2"/>
      <c r="J4" s="2"/>
      <c r="K4" s="2"/>
      <c r="L4" s="31"/>
      <c r="M4" s="2"/>
      <c r="N4" s="2"/>
    </row>
    <row r="5" spans="1:14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1"/>
      <c r="M5" s="2"/>
      <c r="N5" s="2"/>
    </row>
    <row r="6" spans="1:14" customFormat="1" ht="16" thickBot="1">
      <c r="A6" s="2"/>
      <c r="B6" s="5"/>
      <c r="C6" s="6"/>
      <c r="D6" s="6"/>
      <c r="E6" s="6"/>
      <c r="F6" s="6"/>
      <c r="G6" s="6"/>
      <c r="H6" s="7"/>
      <c r="I6" s="2"/>
      <c r="J6" s="2"/>
      <c r="K6" s="2"/>
      <c r="L6" s="31"/>
      <c r="M6" s="2"/>
      <c r="N6" s="2"/>
    </row>
    <row r="7" spans="1:14" customFormat="1" ht="16" thickBot="1">
      <c r="A7" s="2"/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/>
      <c r="J7" s="2"/>
      <c r="K7" s="2"/>
      <c r="L7" s="31"/>
      <c r="M7" s="2"/>
      <c r="N7" s="2"/>
    </row>
    <row r="8" spans="1:14" customFormat="1" ht="16" thickBot="1">
      <c r="A8" s="2"/>
      <c r="B8" s="8"/>
      <c r="C8" s="11" t="s">
        <v>12</v>
      </c>
      <c r="D8" s="12">
        <v>250</v>
      </c>
      <c r="E8" s="13">
        <v>3</v>
      </c>
      <c r="F8" s="30">
        <v>2.5</v>
      </c>
      <c r="G8" s="14">
        <v>0.02</v>
      </c>
      <c r="H8" s="15" t="s">
        <v>11</v>
      </c>
      <c r="I8" s="10"/>
      <c r="J8" s="2"/>
      <c r="K8" s="2"/>
      <c r="L8" s="31"/>
      <c r="M8" s="2"/>
      <c r="N8" s="2"/>
    </row>
    <row r="9" spans="1:14" customFormat="1" ht="16" thickBot="1">
      <c r="A9" s="2"/>
      <c r="B9" s="8"/>
      <c r="C9" s="11" t="s">
        <v>30</v>
      </c>
      <c r="D9" s="16">
        <v>600</v>
      </c>
      <c r="E9" s="30">
        <v>7.5</v>
      </c>
      <c r="F9" s="13">
        <v>9</v>
      </c>
      <c r="G9" s="14">
        <v>7.0000000000000007E-2</v>
      </c>
      <c r="H9" s="15" t="s">
        <v>11</v>
      </c>
      <c r="I9" s="10"/>
      <c r="J9" s="2"/>
      <c r="K9" s="2"/>
      <c r="L9" s="31"/>
      <c r="M9" s="2"/>
      <c r="N9" s="2"/>
    </row>
    <row r="10" spans="1:14" customFormat="1" ht="16" thickBot="1">
      <c r="A10" s="2"/>
      <c r="B10" s="8"/>
      <c r="C10" s="11" t="s">
        <v>13</v>
      </c>
      <c r="D10" s="16">
        <v>10000</v>
      </c>
      <c r="E10" s="13">
        <v>15</v>
      </c>
      <c r="F10" s="13">
        <v>13</v>
      </c>
      <c r="G10" s="14">
        <v>0.4</v>
      </c>
      <c r="H10" s="15" t="s">
        <v>14</v>
      </c>
      <c r="I10" s="10"/>
      <c r="J10" s="2"/>
      <c r="K10" s="2"/>
      <c r="L10" s="31"/>
      <c r="M10" s="2"/>
      <c r="N10" s="2"/>
    </row>
    <row r="11" spans="1:14" customFormat="1">
      <c r="A11" s="2"/>
      <c r="B11" s="2"/>
      <c r="C11" s="17"/>
      <c r="D11" s="17"/>
      <c r="E11" s="17"/>
      <c r="F11" s="17"/>
      <c r="G11" s="17"/>
      <c r="H11" s="17"/>
      <c r="I11" s="2"/>
      <c r="J11" s="2"/>
      <c r="K11" s="2"/>
      <c r="L11" s="31"/>
      <c r="M11" s="2"/>
      <c r="N11" s="2"/>
    </row>
    <row r="12" spans="1:14" customFormat="1">
      <c r="A12" s="2"/>
      <c r="B12" s="2"/>
      <c r="C12" s="2"/>
      <c r="D12" s="18" t="s">
        <v>6</v>
      </c>
      <c r="E12" s="19" t="s">
        <v>15</v>
      </c>
      <c r="F12" s="18" t="s">
        <v>16</v>
      </c>
      <c r="G12" s="18" t="s">
        <v>17</v>
      </c>
      <c r="H12" s="2"/>
      <c r="I12" s="2"/>
      <c r="J12" s="2"/>
      <c r="K12" s="2"/>
      <c r="L12" s="31"/>
      <c r="M12" s="2"/>
      <c r="N12" s="2"/>
    </row>
    <row r="13" spans="1:14" customFormat="1">
      <c r="A13" s="2"/>
      <c r="B13" s="2"/>
      <c r="C13" s="20" t="s">
        <v>12</v>
      </c>
      <c r="D13" s="21">
        <f>D8</f>
        <v>250</v>
      </c>
      <c r="E13" s="22">
        <f>E8</f>
        <v>3</v>
      </c>
      <c r="F13" s="23">
        <f>F8</f>
        <v>2.5</v>
      </c>
      <c r="G13" s="34">
        <f>D13*F13</f>
        <v>625</v>
      </c>
      <c r="H13" s="34"/>
      <c r="I13" s="2"/>
      <c r="J13" s="2"/>
      <c r="K13" s="2"/>
      <c r="L13" s="31"/>
      <c r="M13" s="2"/>
      <c r="N13" s="2"/>
    </row>
    <row r="14" spans="1:14" customFormat="1">
      <c r="A14" s="2"/>
      <c r="B14" s="2"/>
      <c r="C14" s="20" t="s">
        <v>30</v>
      </c>
      <c r="D14" s="21">
        <f t="shared" ref="D14:F15" si="0">D9</f>
        <v>600</v>
      </c>
      <c r="E14" s="22">
        <f t="shared" si="0"/>
        <v>7.5</v>
      </c>
      <c r="F14" s="23">
        <f t="shared" si="0"/>
        <v>9</v>
      </c>
      <c r="G14" s="34">
        <f>D14*E14</f>
        <v>4500</v>
      </c>
      <c r="H14" s="34"/>
      <c r="I14" s="2"/>
      <c r="J14" s="2"/>
      <c r="K14" s="2"/>
      <c r="L14" s="31"/>
      <c r="M14" s="2"/>
      <c r="N14" s="2"/>
    </row>
    <row r="15" spans="1:14" customFormat="1">
      <c r="A15" s="2"/>
      <c r="B15" s="2"/>
      <c r="C15" s="20" t="s">
        <v>13</v>
      </c>
      <c r="D15" s="21">
        <f t="shared" si="0"/>
        <v>10000</v>
      </c>
      <c r="E15" s="22">
        <f t="shared" si="0"/>
        <v>15</v>
      </c>
      <c r="F15" s="23">
        <f t="shared" si="0"/>
        <v>13</v>
      </c>
      <c r="G15" s="34">
        <f>D15*E15</f>
        <v>150000</v>
      </c>
      <c r="H15" s="34"/>
      <c r="I15" s="2"/>
      <c r="J15" s="2"/>
      <c r="K15" s="2"/>
      <c r="L15" s="31"/>
      <c r="M15" s="2"/>
      <c r="N15" s="2"/>
    </row>
    <row r="16" spans="1:14" customForma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31"/>
      <c r="M16" s="2"/>
      <c r="N16" s="2"/>
    </row>
    <row r="17" spans="1:25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31"/>
      <c r="M17" s="2"/>
      <c r="N17" s="2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"/>
      <c r="B18" s="2"/>
      <c r="C18" s="2"/>
      <c r="D18" s="2"/>
      <c r="E18" s="24"/>
      <c r="F18" s="20" t="s">
        <v>18</v>
      </c>
      <c r="G18" s="23">
        <v>3.5</v>
      </c>
      <c r="H18" s="2"/>
      <c r="I18" s="2"/>
      <c r="J18" s="2"/>
      <c r="K18" s="2"/>
      <c r="L18" s="31"/>
      <c r="M18" s="2"/>
      <c r="N18" s="2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31"/>
      <c r="M19" s="2"/>
      <c r="N19" s="2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9">
      <c r="A20" s="2"/>
      <c r="B20" s="37"/>
      <c r="C20" s="37"/>
      <c r="D20" s="37"/>
      <c r="E20" s="38" t="s">
        <v>31</v>
      </c>
      <c r="F20" s="37"/>
      <c r="G20" s="37"/>
      <c r="H20" s="37"/>
      <c r="I20" s="39"/>
      <c r="J20" s="39"/>
      <c r="K20" s="2"/>
      <c r="L20" s="31"/>
      <c r="M20" s="2"/>
      <c r="N20" s="2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9">
      <c r="A21" s="25"/>
      <c r="B21" s="40" t="s">
        <v>19</v>
      </c>
      <c r="C21" s="41"/>
      <c r="D21" s="42"/>
      <c r="E21" s="38" t="s">
        <v>0</v>
      </c>
      <c r="F21" s="43" t="s">
        <v>1</v>
      </c>
      <c r="G21" s="41"/>
      <c r="H21" s="41"/>
      <c r="I21" s="44"/>
      <c r="J21" s="44">
        <f>D13*G18</f>
        <v>875</v>
      </c>
      <c r="K21" s="26"/>
      <c r="L21" s="31">
        <v>0.5</v>
      </c>
      <c r="M21" s="2"/>
      <c r="N21" s="2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9">
      <c r="A22" s="25"/>
      <c r="B22" s="45"/>
      <c r="C22" s="45"/>
      <c r="D22" s="46"/>
      <c r="E22" s="38" t="s">
        <v>0</v>
      </c>
      <c r="F22" s="47" t="s">
        <v>26</v>
      </c>
      <c r="G22" s="48"/>
      <c r="H22" s="49"/>
      <c r="I22" s="44">
        <f>D13*E8</f>
        <v>750</v>
      </c>
      <c r="J22" s="44"/>
      <c r="K22" s="26"/>
      <c r="L22" s="31"/>
      <c r="M22" s="2"/>
      <c r="N22" s="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9">
      <c r="A23" s="25"/>
      <c r="B23" s="45"/>
      <c r="C23" s="45"/>
      <c r="D23" s="46"/>
      <c r="E23" s="38" t="s">
        <v>0</v>
      </c>
      <c r="F23" s="50" t="s">
        <v>20</v>
      </c>
      <c r="G23" s="45"/>
      <c r="H23" s="45"/>
      <c r="I23" s="44">
        <f>D13*(G18-E8)</f>
        <v>125</v>
      </c>
      <c r="J23" s="44"/>
      <c r="K23" s="26"/>
      <c r="L23" s="31"/>
      <c r="M23" s="2"/>
      <c r="N23" s="2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9">
      <c r="A24" s="2"/>
      <c r="B24" s="39"/>
      <c r="C24" s="39"/>
      <c r="D24" s="39"/>
      <c r="E24" s="39"/>
      <c r="F24" s="39"/>
      <c r="G24" s="39"/>
      <c r="H24" s="39"/>
      <c r="I24" s="39"/>
      <c r="J24" s="39"/>
      <c r="K24" s="2"/>
      <c r="L24" s="31"/>
      <c r="M24" s="2"/>
      <c r="N24" s="2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9">
      <c r="A25" s="2"/>
      <c r="B25" s="39"/>
      <c r="C25" s="39"/>
      <c r="D25" s="39"/>
      <c r="E25" s="39"/>
      <c r="F25" s="51">
        <v>175</v>
      </c>
      <c r="G25" s="52" t="s">
        <v>21</v>
      </c>
      <c r="H25" s="53">
        <f>J28/F25</f>
        <v>5</v>
      </c>
      <c r="I25" s="39"/>
      <c r="J25" s="39"/>
      <c r="K25" s="2"/>
      <c r="L25" s="31"/>
      <c r="M25" s="2"/>
      <c r="N25" s="2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9">
      <c r="A26" s="2"/>
      <c r="B26" s="39"/>
      <c r="C26" s="39"/>
      <c r="D26" s="39"/>
      <c r="E26" s="39"/>
      <c r="F26" s="39"/>
      <c r="G26" s="39"/>
      <c r="H26" s="39"/>
      <c r="I26" s="39"/>
      <c r="J26" s="39"/>
      <c r="K26" s="2"/>
      <c r="L26" s="31"/>
      <c r="M26" s="2"/>
      <c r="N26" s="2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9">
      <c r="A27" s="2"/>
      <c r="B27" s="37"/>
      <c r="C27" s="37"/>
      <c r="D27" s="37"/>
      <c r="E27" s="38" t="s">
        <v>32</v>
      </c>
      <c r="F27" s="37"/>
      <c r="G27" s="37"/>
      <c r="H27" s="37"/>
      <c r="I27" s="39"/>
      <c r="J27" s="39"/>
      <c r="K27" s="2"/>
      <c r="L27" s="31"/>
      <c r="M27" s="2"/>
      <c r="N27" s="2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9">
      <c r="A28" s="25"/>
      <c r="B28" s="40" t="s">
        <v>23</v>
      </c>
      <c r="C28" s="41"/>
      <c r="D28" s="42"/>
      <c r="E28" s="38" t="s">
        <v>0</v>
      </c>
      <c r="F28" s="43" t="s">
        <v>19</v>
      </c>
      <c r="G28" s="41"/>
      <c r="H28" s="41"/>
      <c r="I28" s="44"/>
      <c r="J28" s="44">
        <f>J21</f>
        <v>875</v>
      </c>
      <c r="K28" s="26"/>
      <c r="L28" s="31">
        <v>0.5</v>
      </c>
      <c r="M28" s="2"/>
      <c r="N28" s="2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9">
      <c r="A29" s="28"/>
      <c r="B29" s="54"/>
      <c r="C29" s="55"/>
      <c r="D29" s="56"/>
      <c r="E29" s="38"/>
      <c r="F29" s="57"/>
      <c r="G29" s="55"/>
      <c r="H29" s="55"/>
      <c r="I29" s="58"/>
      <c r="J29" s="58"/>
      <c r="K29" s="29"/>
      <c r="L29" s="31"/>
      <c r="M29" s="2"/>
      <c r="N29" s="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9">
      <c r="A30" s="28"/>
      <c r="B30" s="54"/>
      <c r="C30" s="55"/>
      <c r="D30" s="56"/>
      <c r="E30" s="38"/>
      <c r="F30" s="57"/>
      <c r="G30" s="55"/>
      <c r="H30" s="55"/>
      <c r="I30" s="58"/>
      <c r="J30" s="58"/>
      <c r="K30" s="29"/>
      <c r="L30" s="31"/>
      <c r="M30" s="2"/>
      <c r="N30" s="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9">
      <c r="A31" s="28"/>
      <c r="B31" s="54"/>
      <c r="C31" s="55"/>
      <c r="D31" s="56"/>
      <c r="E31" s="38"/>
      <c r="F31" s="59" t="s">
        <v>18</v>
      </c>
      <c r="G31" s="60">
        <v>8</v>
      </c>
      <c r="H31" s="55"/>
      <c r="I31" s="58"/>
      <c r="J31" s="58"/>
      <c r="K31" s="29"/>
      <c r="L31" s="31"/>
      <c r="M31" s="2"/>
      <c r="N31" s="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9">
      <c r="A32" s="28"/>
      <c r="B32" s="37"/>
      <c r="C32" s="37"/>
      <c r="D32" s="37"/>
      <c r="E32" s="38" t="s">
        <v>22</v>
      </c>
      <c r="F32" s="37"/>
      <c r="G32" s="37"/>
      <c r="H32" s="37"/>
      <c r="I32" s="39"/>
      <c r="J32" s="39"/>
      <c r="K32" s="29"/>
      <c r="L32" s="31"/>
      <c r="M32" s="2"/>
      <c r="N32" s="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9">
      <c r="A33" s="28"/>
      <c r="B33" s="40" t="s">
        <v>19</v>
      </c>
      <c r="C33" s="41"/>
      <c r="D33" s="42"/>
      <c r="E33" s="38" t="s">
        <v>0</v>
      </c>
      <c r="F33" s="43" t="s">
        <v>1</v>
      </c>
      <c r="G33" s="41"/>
      <c r="H33" s="41"/>
      <c r="I33" s="61"/>
      <c r="J33" s="62">
        <f>300*8</f>
        <v>2400</v>
      </c>
      <c r="K33" s="29"/>
      <c r="L33" s="31">
        <v>0.5</v>
      </c>
      <c r="M33" s="2"/>
      <c r="N33" s="2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9">
      <c r="A34" s="28"/>
      <c r="B34" s="54"/>
      <c r="C34" s="55"/>
      <c r="D34" s="56"/>
      <c r="E34" s="38"/>
      <c r="F34" s="47" t="s">
        <v>33</v>
      </c>
      <c r="G34" s="48"/>
      <c r="H34" s="49"/>
      <c r="I34" s="58">
        <f>300*E14</f>
        <v>2250</v>
      </c>
      <c r="J34" s="62"/>
      <c r="K34" s="29"/>
      <c r="L34" s="31"/>
      <c r="M34" s="2"/>
      <c r="N34" s="2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9">
      <c r="A35" s="2"/>
      <c r="B35" s="39"/>
      <c r="C35" s="39"/>
      <c r="D35" s="39"/>
      <c r="E35" s="39"/>
      <c r="F35" s="50" t="s">
        <v>20</v>
      </c>
      <c r="G35" s="45"/>
      <c r="H35" s="45"/>
      <c r="I35" s="58">
        <f>J33-I34</f>
        <v>150</v>
      </c>
      <c r="J35" s="63"/>
      <c r="K35" s="29"/>
      <c r="L35" s="31"/>
      <c r="M35" s="2"/>
      <c r="N35" s="2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9">
      <c r="A36" s="2"/>
      <c r="B36" s="39"/>
      <c r="C36" s="39"/>
      <c r="D36" s="39"/>
      <c r="E36" s="39"/>
      <c r="F36" s="64"/>
      <c r="G36" s="65"/>
      <c r="H36" s="65"/>
      <c r="I36" s="58"/>
      <c r="J36" s="66"/>
      <c r="K36" s="29"/>
      <c r="L36" s="31"/>
      <c r="M36" s="2"/>
      <c r="N36" s="2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9">
      <c r="A37" s="2"/>
      <c r="B37" s="39"/>
      <c r="C37" s="39"/>
      <c r="D37" s="39"/>
      <c r="E37" s="39"/>
      <c r="F37" s="51">
        <v>5000</v>
      </c>
      <c r="G37" s="52" t="s">
        <v>21</v>
      </c>
      <c r="H37" s="53">
        <v>0.15</v>
      </c>
      <c r="I37" s="39"/>
      <c r="J37" s="39"/>
      <c r="K37" s="29"/>
      <c r="L37" s="31"/>
      <c r="M37" s="2"/>
      <c r="N37" s="2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9">
      <c r="A38" s="2"/>
      <c r="B38" s="39"/>
      <c r="C38" s="39"/>
      <c r="D38" s="39"/>
      <c r="E38" s="39"/>
      <c r="F38" s="39"/>
      <c r="G38" s="39"/>
      <c r="H38" s="39"/>
      <c r="I38" s="39"/>
      <c r="J38" s="39"/>
      <c r="K38" s="29"/>
      <c r="L38" s="31"/>
      <c r="M38" s="2"/>
      <c r="N38" s="2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9">
      <c r="A39" s="2"/>
      <c r="B39" s="37"/>
      <c r="C39" s="37"/>
      <c r="D39" s="37"/>
      <c r="E39" s="38" t="s">
        <v>41</v>
      </c>
      <c r="F39" s="37"/>
      <c r="G39" s="37"/>
      <c r="H39" s="37"/>
      <c r="I39" s="39"/>
      <c r="J39" s="39"/>
      <c r="K39" s="29"/>
      <c r="L39" s="31"/>
      <c r="M39" s="2"/>
      <c r="N39" s="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9">
      <c r="A40" s="25"/>
      <c r="B40" s="40" t="s">
        <v>34</v>
      </c>
      <c r="C40" s="41"/>
      <c r="D40" s="42"/>
      <c r="E40" s="38" t="s">
        <v>0</v>
      </c>
      <c r="F40" s="43" t="s">
        <v>19</v>
      </c>
      <c r="G40" s="41"/>
      <c r="H40" s="41"/>
      <c r="I40" s="44"/>
      <c r="J40" s="44">
        <f>F37*H37</f>
        <v>750</v>
      </c>
      <c r="K40" s="2"/>
      <c r="L40" s="31">
        <v>0.5</v>
      </c>
      <c r="M40" s="2"/>
      <c r="N40" s="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9">
      <c r="A41" s="28"/>
      <c r="B41" s="54"/>
      <c r="C41" s="55"/>
      <c r="D41" s="56"/>
      <c r="E41" s="38"/>
      <c r="F41" s="57"/>
      <c r="G41" s="55"/>
      <c r="H41" s="55"/>
      <c r="I41" s="58"/>
      <c r="J41" s="58"/>
      <c r="K41" s="2"/>
      <c r="L41" s="31"/>
      <c r="M41" s="2"/>
      <c r="N41" s="2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9">
      <c r="A42" s="2"/>
      <c r="B42" s="39"/>
      <c r="C42" s="39"/>
      <c r="D42" s="39"/>
      <c r="E42" s="39"/>
      <c r="F42" s="39"/>
      <c r="G42" s="39"/>
      <c r="H42" s="39"/>
      <c r="I42" s="39"/>
      <c r="J42" s="39"/>
      <c r="K42" s="2"/>
      <c r="L42" s="31"/>
      <c r="M42" s="2"/>
      <c r="N42" s="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9">
      <c r="A43" s="2"/>
      <c r="B43" s="67" t="s">
        <v>24</v>
      </c>
      <c r="C43" s="39"/>
      <c r="D43" s="52"/>
      <c r="E43" s="53"/>
      <c r="F43" s="39"/>
      <c r="G43" s="39"/>
      <c r="H43" s="52"/>
      <c r="I43" s="68"/>
      <c r="J43" s="39"/>
      <c r="K43" s="2"/>
      <c r="L43" s="31"/>
      <c r="M43" s="2"/>
      <c r="N43" s="2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9">
      <c r="A44" s="2"/>
      <c r="B44" s="39"/>
      <c r="C44" s="39"/>
      <c r="D44" s="52"/>
      <c r="E44" s="53"/>
      <c r="F44" s="39"/>
      <c r="G44" s="39"/>
      <c r="H44" s="52"/>
      <c r="I44" s="68"/>
      <c r="J44" s="39"/>
      <c r="K44" s="2"/>
      <c r="L44" s="31"/>
      <c r="M44" s="2"/>
      <c r="N44" s="2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29" customHeight="1">
      <c r="A45" s="2"/>
      <c r="B45" s="39"/>
      <c r="C45" s="69"/>
      <c r="D45" s="70" t="s">
        <v>6</v>
      </c>
      <c r="E45" s="71" t="s">
        <v>40</v>
      </c>
      <c r="F45" s="70" t="s">
        <v>16</v>
      </c>
      <c r="G45" s="70" t="s">
        <v>37</v>
      </c>
      <c r="H45" s="39"/>
      <c r="I45" s="68"/>
      <c r="J45" s="39"/>
      <c r="K45" s="2"/>
      <c r="L45" s="31"/>
      <c r="M45" s="2"/>
      <c r="N45" s="2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5" customHeight="1">
      <c r="A46" s="2"/>
      <c r="B46" s="39"/>
      <c r="C46" s="52" t="s">
        <v>30</v>
      </c>
      <c r="D46" s="51">
        <f>D14-300</f>
        <v>300</v>
      </c>
      <c r="E46" s="72">
        <f>E14</f>
        <v>7.5</v>
      </c>
      <c r="F46" s="53">
        <v>7</v>
      </c>
      <c r="G46" s="73">
        <f>D46*F46</f>
        <v>2100</v>
      </c>
      <c r="H46" s="73"/>
      <c r="I46" s="68"/>
      <c r="J46" s="39"/>
      <c r="K46" s="2"/>
      <c r="L46" s="31"/>
      <c r="M46" s="2"/>
      <c r="N46" s="2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9">
      <c r="A47" s="2"/>
      <c r="B47" s="39"/>
      <c r="C47" s="52" t="s">
        <v>35</v>
      </c>
      <c r="D47" s="51">
        <f>F25</f>
        <v>175</v>
      </c>
      <c r="E47" s="72">
        <f>H25</f>
        <v>5</v>
      </c>
      <c r="F47" s="53">
        <v>4</v>
      </c>
      <c r="G47" s="73">
        <f>D47*F47</f>
        <v>700</v>
      </c>
      <c r="H47" s="73"/>
      <c r="I47" s="68"/>
      <c r="J47" s="39"/>
      <c r="K47" s="2"/>
      <c r="L47" s="31"/>
      <c r="M47" s="2"/>
      <c r="N47" s="2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9">
      <c r="A48" s="2"/>
      <c r="B48" s="39"/>
      <c r="C48" s="52" t="s">
        <v>36</v>
      </c>
      <c r="D48" s="51">
        <f>F37</f>
        <v>5000</v>
      </c>
      <c r="E48" s="72">
        <f>H37</f>
        <v>0.15</v>
      </c>
      <c r="F48" s="53">
        <v>0.17</v>
      </c>
      <c r="G48" s="73">
        <f>D48*E48</f>
        <v>750</v>
      </c>
      <c r="H48" s="73"/>
      <c r="I48" s="39"/>
      <c r="J48" s="39"/>
      <c r="K48" s="2"/>
      <c r="L48" s="31"/>
      <c r="M48" s="2"/>
      <c r="N48" s="2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9">
      <c r="A49" s="2"/>
      <c r="B49" s="39"/>
      <c r="C49" s="52" t="s">
        <v>13</v>
      </c>
      <c r="D49" s="74">
        <f>D15</f>
        <v>10000</v>
      </c>
      <c r="E49" s="75">
        <f>E15</f>
        <v>15</v>
      </c>
      <c r="F49" s="76"/>
      <c r="G49" s="77">
        <f>D49*E49*90%</f>
        <v>135000</v>
      </c>
      <c r="H49" s="78"/>
      <c r="I49" s="39"/>
      <c r="J49" s="39"/>
      <c r="K49" s="2"/>
      <c r="L49" s="31"/>
      <c r="M49" s="2"/>
      <c r="N49" s="2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9">
      <c r="A50" s="2"/>
      <c r="B50" s="39"/>
      <c r="C50" s="39"/>
      <c r="D50" s="39"/>
      <c r="E50" s="39"/>
      <c r="F50" s="39"/>
      <c r="G50" s="39"/>
      <c r="H50" s="39"/>
      <c r="I50" s="39"/>
      <c r="J50" s="39"/>
      <c r="K50" s="2"/>
      <c r="L50" s="31"/>
      <c r="M50" s="2"/>
      <c r="N50" s="2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9">
      <c r="A51" s="2"/>
      <c r="B51" s="37"/>
      <c r="C51" s="37"/>
      <c r="D51" s="37"/>
      <c r="E51" s="38" t="s">
        <v>25</v>
      </c>
      <c r="F51" s="37"/>
      <c r="G51" s="37"/>
      <c r="H51" s="37"/>
      <c r="I51" s="39"/>
      <c r="J51" s="39"/>
      <c r="K51" s="2"/>
      <c r="L51" s="31"/>
      <c r="M51" s="2"/>
      <c r="N51" s="2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9">
      <c r="A52" s="25"/>
      <c r="B52" s="79" t="s">
        <v>38</v>
      </c>
      <c r="C52" s="80"/>
      <c r="D52" s="81"/>
      <c r="E52" s="82" t="s">
        <v>0</v>
      </c>
      <c r="F52" s="83" t="s">
        <v>33</v>
      </c>
      <c r="G52" s="84"/>
      <c r="H52" s="85"/>
      <c r="I52" s="44"/>
      <c r="J52" s="86">
        <f>D46*E46-G46</f>
        <v>150</v>
      </c>
      <c r="K52" s="27"/>
      <c r="L52" s="31">
        <v>1</v>
      </c>
      <c r="M52" s="2"/>
      <c r="N52" s="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9">
      <c r="A53" s="25"/>
      <c r="B53" s="87"/>
      <c r="C53" s="87"/>
      <c r="D53" s="88"/>
      <c r="E53" s="89"/>
      <c r="F53" s="90"/>
      <c r="G53" s="90"/>
      <c r="H53" s="91"/>
      <c r="I53" s="44"/>
      <c r="J53" s="86"/>
      <c r="K53" s="27"/>
      <c r="L53" s="31"/>
      <c r="M53" s="2"/>
      <c r="N53" s="2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9">
      <c r="A54" s="2"/>
      <c r="B54" s="37"/>
      <c r="C54" s="37"/>
      <c r="D54" s="37"/>
      <c r="E54" s="38" t="s">
        <v>2</v>
      </c>
      <c r="F54" s="37"/>
      <c r="G54" s="37"/>
      <c r="H54" s="37"/>
      <c r="I54" s="39"/>
      <c r="J54" s="39"/>
      <c r="K54" s="2"/>
      <c r="L54" s="31"/>
      <c r="M54" s="2"/>
      <c r="N54" s="2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9">
      <c r="A55" s="25"/>
      <c r="B55" s="79" t="s">
        <v>39</v>
      </c>
      <c r="C55" s="80"/>
      <c r="D55" s="81"/>
      <c r="E55" s="82" t="s">
        <v>0</v>
      </c>
      <c r="F55" s="83" t="s">
        <v>23</v>
      </c>
      <c r="G55" s="84"/>
      <c r="H55" s="85"/>
      <c r="I55" s="44"/>
      <c r="J55" s="86">
        <f>D47*E47-G47</f>
        <v>175</v>
      </c>
      <c r="K55" s="27"/>
      <c r="L55" s="31">
        <v>1</v>
      </c>
      <c r="M55" s="2"/>
      <c r="N55" s="2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9">
      <c r="A56" s="25"/>
      <c r="B56" s="87"/>
      <c r="C56" s="87"/>
      <c r="D56" s="88"/>
      <c r="E56" s="89"/>
      <c r="F56" s="90"/>
      <c r="G56" s="90"/>
      <c r="H56" s="91"/>
      <c r="I56" s="44"/>
      <c r="J56" s="86"/>
      <c r="K56" s="27"/>
      <c r="L56" s="31"/>
      <c r="M56" s="2"/>
      <c r="N56" s="2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9">
      <c r="A57" s="25"/>
      <c r="B57" s="92"/>
      <c r="C57" s="93"/>
      <c r="D57" s="93"/>
      <c r="E57" s="38" t="s">
        <v>2</v>
      </c>
      <c r="F57" s="37"/>
      <c r="G57" s="37"/>
      <c r="H57" s="94"/>
      <c r="I57" s="44"/>
      <c r="J57" s="44"/>
      <c r="K57" s="27"/>
      <c r="L57" s="31"/>
      <c r="M57" s="2"/>
      <c r="N57" s="2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9">
      <c r="A58" s="25"/>
      <c r="B58" s="79" t="s">
        <v>27</v>
      </c>
      <c r="C58" s="80"/>
      <c r="D58" s="81"/>
      <c r="E58" s="95" t="s">
        <v>0</v>
      </c>
      <c r="F58" s="96" t="s">
        <v>28</v>
      </c>
      <c r="G58" s="97"/>
      <c r="H58" s="97"/>
      <c r="I58" s="44"/>
      <c r="J58" s="86">
        <f>D49*E49-G49</f>
        <v>15000</v>
      </c>
      <c r="K58" s="27"/>
      <c r="L58" s="31">
        <v>1</v>
      </c>
      <c r="M58" s="2"/>
      <c r="N58" s="2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9">
      <c r="A59" s="25"/>
      <c r="B59" s="87"/>
      <c r="C59" s="87"/>
      <c r="D59" s="88"/>
      <c r="E59" s="98"/>
      <c r="F59" s="91"/>
      <c r="G59" s="99"/>
      <c r="H59" s="99"/>
      <c r="I59" s="44"/>
      <c r="J59" s="86"/>
      <c r="K59" s="27"/>
      <c r="L59" s="31"/>
      <c r="M59" s="2"/>
      <c r="N59" s="2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9">
      <c r="A60" s="25"/>
      <c r="B60" s="92"/>
      <c r="C60" s="93"/>
      <c r="D60" s="93"/>
      <c r="E60" s="38" t="s">
        <v>2</v>
      </c>
      <c r="F60" s="37"/>
      <c r="G60" s="37"/>
      <c r="H60" s="94"/>
      <c r="I60" s="44"/>
      <c r="J60" s="44"/>
      <c r="K60" s="27"/>
      <c r="L60" s="31"/>
      <c r="M60" s="2"/>
      <c r="N60" s="2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9">
      <c r="A61" s="25"/>
      <c r="B61" s="40" t="s">
        <v>29</v>
      </c>
      <c r="C61" s="100"/>
      <c r="D61" s="101"/>
      <c r="E61" s="38" t="s">
        <v>0</v>
      </c>
      <c r="F61" s="102" t="s">
        <v>1</v>
      </c>
      <c r="G61" s="103"/>
      <c r="H61" s="104"/>
      <c r="I61" s="44"/>
      <c r="J61" s="44">
        <f>SUM(I62:I65)</f>
        <v>138550</v>
      </c>
      <c r="K61" s="27"/>
      <c r="L61" s="31">
        <v>1</v>
      </c>
      <c r="M61" s="2"/>
      <c r="N61" s="2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9">
      <c r="A62" s="25"/>
      <c r="B62" s="105"/>
      <c r="C62" s="106"/>
      <c r="D62" s="106"/>
      <c r="E62" s="38" t="s">
        <v>0</v>
      </c>
      <c r="F62" s="47" t="s">
        <v>33</v>
      </c>
      <c r="G62" s="48"/>
      <c r="H62" s="49"/>
      <c r="I62" s="44">
        <f>G46</f>
        <v>2100</v>
      </c>
      <c r="J62" s="44"/>
      <c r="K62" s="27"/>
      <c r="L62" s="31"/>
      <c r="M62" s="2"/>
      <c r="N62" s="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9">
      <c r="A63" s="25"/>
      <c r="B63" s="105"/>
      <c r="C63" s="106"/>
      <c r="D63" s="106"/>
      <c r="E63" s="38" t="s">
        <v>0</v>
      </c>
      <c r="F63" s="47" t="s">
        <v>23</v>
      </c>
      <c r="G63" s="48"/>
      <c r="H63" s="49"/>
      <c r="I63" s="44">
        <f>G47</f>
        <v>700</v>
      </c>
      <c r="J63" s="44"/>
      <c r="K63" s="27"/>
      <c r="L63" s="31"/>
      <c r="M63" s="2"/>
      <c r="N63" s="2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9">
      <c r="A64" s="25"/>
      <c r="B64" s="105"/>
      <c r="C64" s="106"/>
      <c r="D64" s="106"/>
      <c r="E64" s="38" t="s">
        <v>0</v>
      </c>
      <c r="F64" s="47" t="s">
        <v>34</v>
      </c>
      <c r="G64" s="48"/>
      <c r="H64" s="49"/>
      <c r="I64" s="44">
        <f>G48</f>
        <v>750</v>
      </c>
      <c r="J64" s="44"/>
      <c r="K64" s="27"/>
      <c r="L64" s="31"/>
      <c r="M64" s="2"/>
      <c r="N64" s="2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2:12" ht="19">
      <c r="B65" s="107"/>
      <c r="C65" s="107"/>
      <c r="D65" s="107"/>
      <c r="E65" s="38" t="s">
        <v>0</v>
      </c>
      <c r="F65" s="47" t="s">
        <v>28</v>
      </c>
      <c r="G65" s="48"/>
      <c r="H65" s="49"/>
      <c r="I65" s="44">
        <f>G49</f>
        <v>135000</v>
      </c>
      <c r="J65" s="44"/>
    </row>
    <row r="66" spans="2:12">
      <c r="L66" s="33"/>
    </row>
    <row r="67" spans="2:12">
      <c r="L67" s="32">
        <f>SUM(L21:L61)</f>
        <v>6</v>
      </c>
    </row>
  </sheetData>
  <mergeCells count="40">
    <mergeCell ref="B40:D40"/>
    <mergeCell ref="F40:H40"/>
    <mergeCell ref="A2:K2"/>
    <mergeCell ref="G13:H13"/>
    <mergeCell ref="G14:H14"/>
    <mergeCell ref="G15:H15"/>
    <mergeCell ref="B21:D21"/>
    <mergeCell ref="F21:H21"/>
    <mergeCell ref="E58:E59"/>
    <mergeCell ref="F58:H59"/>
    <mergeCell ref="J58:J59"/>
    <mergeCell ref="B22:D22"/>
    <mergeCell ref="F22:H22"/>
    <mergeCell ref="B23:D23"/>
    <mergeCell ref="F23:H23"/>
    <mergeCell ref="B28:D28"/>
    <mergeCell ref="F28:H28"/>
    <mergeCell ref="B33:D33"/>
    <mergeCell ref="F33:H33"/>
    <mergeCell ref="F34:H34"/>
    <mergeCell ref="F35:H35"/>
    <mergeCell ref="J55:J56"/>
    <mergeCell ref="G46:H46"/>
    <mergeCell ref="G47:H47"/>
    <mergeCell ref="J52:J53"/>
    <mergeCell ref="F65:H65"/>
    <mergeCell ref="G48:H48"/>
    <mergeCell ref="G49:H49"/>
    <mergeCell ref="B55:D56"/>
    <mergeCell ref="E55:E56"/>
    <mergeCell ref="F55:H56"/>
    <mergeCell ref="F62:H62"/>
    <mergeCell ref="F63:H63"/>
    <mergeCell ref="F64:H64"/>
    <mergeCell ref="B61:D61"/>
    <mergeCell ref="F61:H61"/>
    <mergeCell ref="B52:D53"/>
    <mergeCell ref="E52:E53"/>
    <mergeCell ref="F52:H53"/>
    <mergeCell ref="B58:D59"/>
  </mergeCells>
  <conditionalFormatting sqref="E8:F10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I63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Agnello</dc:creator>
  <cp:lastModifiedBy>simone Terzani</cp:lastModifiedBy>
  <dcterms:created xsi:type="dcterms:W3CDTF">2016-09-06T13:42:50Z</dcterms:created>
  <dcterms:modified xsi:type="dcterms:W3CDTF">2016-09-27T10:59:20Z</dcterms:modified>
</cp:coreProperties>
</file>