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430" firstSheet="0" activeTab="0"/>
  </bookViews>
  <sheets>
    <sheet name="primo caso" sheetId="1" state="visible" r:id="rId2"/>
    <sheet name="Risultati primo caso" sheetId="2" state="visible" r:id="rId3"/>
    <sheet name="secondo caso" sheetId="3" state="visible" r:id="rId4"/>
    <sheet name="risultato secondo caso" sheetId="4" state="visible" r:id="rId5"/>
    <sheet name="confronto" sheetId="5" state="visible" r:id="rId6"/>
  </sheets>
  <calcPr iterateCount="100" refMode="A1" iterate="true" iterateDelta="0.0001"/>
</workbook>
</file>

<file path=xl/sharedStrings.xml><?xml version="1.0" encoding="utf-8"?>
<sst xmlns="http://schemas.openxmlformats.org/spreadsheetml/2006/main" count="382" uniqueCount="83">
  <si>
    <t>ESEMPIO FULL COST A BASE UNICO: UNICO COST DRIVER PER RIPARTIRE I COSTI FISSI</t>
  </si>
  <si>
    <t>COMMESSA A</t>
  </si>
  <si>
    <t>COMMESSA B</t>
  </si>
  <si>
    <t>P.U. Euro</t>
  </si>
  <si>
    <t>MATERIE (Kg)</t>
  </si>
  <si>
    <t>Materie</t>
  </si>
  <si>
    <t>Materiali metallici</t>
  </si>
  <si>
    <t>Materie Varie</t>
  </si>
  <si>
    <t>MACCHINARI (ore)</t>
  </si>
  <si>
    <t>Lavorazione</t>
  </si>
  <si>
    <t>Stampi</t>
  </si>
  <si>
    <t>Assemblaggio</t>
  </si>
  <si>
    <t>MANO D'OPERA (ore)</t>
  </si>
  <si>
    <t>Interna (30 operai)</t>
  </si>
  <si>
    <t>Esterna (n. 8 unità)</t>
  </si>
  <si>
    <t>Costi indiretti</t>
  </si>
  <si>
    <t>Base di riparto = M.O.D. (ore)</t>
  </si>
  <si>
    <t>Costi amministrativi</t>
  </si>
  <si>
    <t>Costi generali</t>
  </si>
  <si>
    <t>Oneri finanziari</t>
  </si>
  <si>
    <t>Costi industriali di produzione</t>
  </si>
  <si>
    <t>Ammortamenti</t>
  </si>
  <si>
    <t>ESEMPIO FULL COST A BASE UNICA: CALCOLO DEI COSTI DIRETTI E INDIRETTI</t>
  </si>
  <si>
    <t>Prima fase: calcolo costi diretti di commessa</t>
  </si>
  <si>
    <t>COMMESSA A - Costi diretti</t>
  </si>
  <si>
    <t>Manodopera</t>
  </si>
  <si>
    <t>Totale</t>
  </si>
  <si>
    <t>Plastica</t>
  </si>
  <si>
    <t>Interna</t>
  </si>
  <si>
    <t>Esterna </t>
  </si>
  <si>
    <t>Materie varie</t>
  </si>
  <si>
    <t>COMMESSA B - Costi diretti</t>
  </si>
  <si>
    <t>Seconda fase: individuazione dei costi indiretti da ripartire</t>
  </si>
  <si>
    <t>ESEMPIO FULL COST A BASE UNICA: IMPUTAZIONE SU BASE UNICA M.O.D. (ORE)</t>
  </si>
  <si>
    <t>Terza fase: scelta della base di riparto e calcolo del coefficiente di riparto</t>
  </si>
  <si>
    <t>Base</t>
  </si>
  <si>
    <t>Commesse</t>
  </si>
  <si>
    <t>Ore M.O.D.</t>
  </si>
  <si>
    <t>A</t>
  </si>
  <si>
    <t>B</t>
  </si>
  <si>
    <t>=</t>
  </si>
  <si>
    <t>Coefficiente di riparto</t>
  </si>
  <si>
    <t>Ore M.o.D.</t>
  </si>
  <si>
    <t>Quarta fase: ripartizione dei costi indiretti sulle commesse</t>
  </si>
  <si>
    <t>Coeff. Di riparto x M.O.D.</t>
  </si>
  <si>
    <t>Commessa A</t>
  </si>
  <si>
    <t>Commessa B</t>
  </si>
  <si>
    <t>Diretti</t>
  </si>
  <si>
    <t>indiretti</t>
  </si>
  <si>
    <t>(300*30) + (24*8)</t>
  </si>
  <si>
    <t>(410*30) + (40*8)</t>
  </si>
  <si>
    <t>ESEMPIO FULL COST A BASE MULTIPLA</t>
  </si>
  <si>
    <t>CONFRONTO FRA RISULTATI FULL COST A BASE UNICA E MULTIPLA</t>
  </si>
  <si>
    <t>COMMESSA </t>
  </si>
  <si>
    <t>Fcbu</t>
  </si>
  <si>
    <t>FCbm</t>
  </si>
  <si>
    <t>Costi diretti</t>
  </si>
  <si>
    <t>MOTIVO DEI DIVERSI RISULTATI</t>
  </si>
  <si>
    <t>MOD Commessa A / MOD Commessa B</t>
  </si>
  <si>
    <t>12.620/9.192 = 1,37</t>
  </si>
  <si>
    <t>Ore macchina Commessa A / Ore macchina Commessa B</t>
  </si>
  <si>
    <t>550/305 = 1,80</t>
  </si>
  <si>
    <t>Diverso assorbimento dei costi per ammortamenti</t>
  </si>
  <si>
    <t>Base di riparto = ore macchina </t>
  </si>
  <si>
    <t>Primo centro di aggregazione</t>
  </si>
  <si>
    <t>Secondo centro di aggregazione</t>
  </si>
  <si>
    <t>Terza fase: calcolo dei coefficienti di riparto</t>
  </si>
  <si>
    <t>1. Ammortamenti - calcolo ore macchina</t>
  </si>
  <si>
    <t>    Totale ore macchina</t>
  </si>
  <si>
    <t>Coefficiente ammortamento</t>
  </si>
  <si>
    <t>Ore macchina</t>
  </si>
  <si>
    <t>2. Altri costi diretti</t>
  </si>
  <si>
    <t>Commessa</t>
  </si>
  <si>
    <t>Coefficiente di riparto:</t>
  </si>
  <si>
    <t>Altri costi indiretti</t>
  </si>
  <si>
    <t>altri indiretti</t>
  </si>
  <si>
    <t>ammortamenti</t>
  </si>
  <si>
    <t>Quinta fase: calcolo del costo totale di commessa</t>
  </si>
  <si>
    <t>Altri indiretti</t>
  </si>
  <si>
    <t>3,05336512*9.192</t>
  </si>
  <si>
    <t>198,82*305</t>
  </si>
  <si>
    <t>3,05336512*12.620</t>
  </si>
  <si>
    <t>198,82*550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</si>
</sst>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#,##0.00\ ;\-#,##0.00\ ;&quot; -&quot;#\ ;@\ "/>
    <numFmt numFmtId="167" formatCode="#,##0\ ;\-#,##0\ ;&quot; -&quot;#\ ;@\ "/>
    <numFmt numFmtId="168" formatCode="#,##0.0\ ;\-#,##0.0\ ;&quot; -&quot;#\ ;@\ "/>
    <numFmt numFmtId="169" formatCode="0.00%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2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4"/>
      <color rgb="FF000000"/>
      <name val="Calibri"/>
      <family val="2"/>
    </font>
    <font>
      <b val="true"/>
      <i val="true"/>
      <sz val="11"/>
      <color rgb="FF000000"/>
      <name val="Calibri"/>
      <family val="2"/>
    </font>
    <font>
      <i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1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rgb="FF002060"/>
        <bgColor rgb="FF000080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>
        <color rgb="FFFF0000"/>
      </bottom>
      <diagonal/>
    </border>
    <border diagonalUp="false" diagonalDown="false">
      <left/>
      <right/>
      <top style="double"/>
      <bottom style="thin">
        <color rgb="FFFF0000"/>
      </bottom>
      <diagonal/>
    </border>
    <border diagonalUp="false" diagonalDown="false">
      <left/>
      <right style="thin">
        <color rgb="FFFF0000"/>
      </right>
      <top/>
      <bottom/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3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4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8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" xfId="20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904320</xdr:colOff>
      <xdr:row>21</xdr:row>
      <xdr:rowOff>153720</xdr:rowOff>
    </xdr:from>
    <xdr:to>
      <xdr:col>4</xdr:col>
      <xdr:colOff>227520</xdr:colOff>
      <xdr:row>25</xdr:row>
      <xdr:rowOff>153360</xdr:rowOff>
    </xdr:to>
    <xdr:sp>
      <xdr:nvSpPr>
        <xdr:cNvPr id="0" name="CustomShape 1"/>
        <xdr:cNvSpPr/>
      </xdr:nvSpPr>
      <xdr:spPr>
        <a:xfrm>
          <a:off x="3788280" y="3976920"/>
          <a:ext cx="366480" cy="713160"/>
        </a:xfrm>
        <a:prstGeom prst="rightBrace">
          <a:avLst>
            <a:gd name="adj1" fmla="val 1800"/>
            <a:gd name="adj2" fmla="val 10800"/>
          </a:avLst>
        </a:prstGeom>
        <a:noFill/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47160</xdr:colOff>
      <xdr:row>26</xdr:row>
      <xdr:rowOff>10440</xdr:rowOff>
    </xdr:from>
    <xdr:to>
      <xdr:col>4</xdr:col>
      <xdr:colOff>161280</xdr:colOff>
      <xdr:row>27</xdr:row>
      <xdr:rowOff>28800</xdr:rowOff>
    </xdr:to>
    <xdr:sp>
      <xdr:nvSpPr>
        <xdr:cNvPr id="1" name="CustomShape 1"/>
        <xdr:cNvSpPr/>
      </xdr:nvSpPr>
      <xdr:spPr>
        <a:xfrm>
          <a:off x="3974400" y="4725720"/>
          <a:ext cx="114120" cy="196920"/>
        </a:xfrm>
        <a:prstGeom prst="rightBrace">
          <a:avLst>
            <a:gd name="adj1" fmla="val 1800"/>
            <a:gd name="adj2" fmla="val 10800"/>
          </a:avLst>
        </a:prstGeom>
        <a:noFill/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12</xdr:col>
      <xdr:colOff>764640</xdr:colOff>
      <xdr:row>17</xdr:row>
      <xdr:rowOff>99720</xdr:rowOff>
    </xdr:from>
    <xdr:to>
      <xdr:col>14</xdr:col>
      <xdr:colOff>293040</xdr:colOff>
      <xdr:row>17</xdr:row>
      <xdr:rowOff>109080</xdr:rowOff>
    </xdr:to>
    <xdr:cxnSp>
      <xdr:nvCxnSpPr>
        <xdr:cNvPr id="2" name="Line 1"/>
        <xdr:cNvCxnSpPr/>
        <xdr:nvPr/>
      </xdr:nvCxnSpPr>
      <xdr:spPr>
        <a:xfrm>
          <a:off x="9861480" y="3193920"/>
          <a:ext cx="694080" cy="9720"/>
        </a:xfrm>
        <a:prstGeom prst="bentConnector3">
          <a:avLst/>
        </a:prstGeom>
        <a:ln w="9360">
          <a:solidFill>
            <a:srgbClr val="000000"/>
          </a:solidFill>
          <a:round/>
          <a:tailEnd len="med" type="arrow" w="med"/>
        </a:ln>
      </xdr:spPr>
    </xdr:cxnSp>
    <xdr:clientData/>
  </xdr:twoCellAnchor>
  <xdr:twoCellAnchor editAs="oneCell">
    <xdr:from>
      <xdr:col>1</xdr:col>
      <xdr:colOff>184320</xdr:colOff>
      <xdr:row>0</xdr:row>
      <xdr:rowOff>105120</xdr:rowOff>
    </xdr:from>
    <xdr:to>
      <xdr:col>1</xdr:col>
      <xdr:colOff>184320</xdr:colOff>
      <xdr:row>4</xdr:row>
      <xdr:rowOff>106920</xdr:rowOff>
    </xdr:to>
    <xdr:sp>
      <xdr:nvSpPr>
        <xdr:cNvPr id="3" name="Line 1"/>
        <xdr:cNvSpPr/>
      </xdr:nvSpPr>
      <xdr:spPr>
        <a:xfrm flipV="1">
          <a:off x="798840" y="105120"/>
          <a:ext cx="0" cy="73044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184320</xdr:colOff>
      <xdr:row>0</xdr:row>
      <xdr:rowOff>96120</xdr:rowOff>
    </xdr:from>
    <xdr:to>
      <xdr:col>1</xdr:col>
      <xdr:colOff>379800</xdr:colOff>
      <xdr:row>0</xdr:row>
      <xdr:rowOff>96120</xdr:rowOff>
    </xdr:to>
    <xdr:sp>
      <xdr:nvSpPr>
        <xdr:cNvPr id="4" name="Line 1"/>
        <xdr:cNvSpPr/>
      </xdr:nvSpPr>
      <xdr:spPr>
        <a:xfrm>
          <a:off x="798840" y="96120"/>
          <a:ext cx="19548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904320</xdr:colOff>
      <xdr:row>21</xdr:row>
      <xdr:rowOff>153720</xdr:rowOff>
    </xdr:from>
    <xdr:to>
      <xdr:col>4</xdr:col>
      <xdr:colOff>227520</xdr:colOff>
      <xdr:row>25</xdr:row>
      <xdr:rowOff>153360</xdr:rowOff>
    </xdr:to>
    <xdr:sp>
      <xdr:nvSpPr>
        <xdr:cNvPr id="5" name="CustomShape 1"/>
        <xdr:cNvSpPr/>
      </xdr:nvSpPr>
      <xdr:spPr>
        <a:xfrm>
          <a:off x="3788280" y="3976920"/>
          <a:ext cx="366480" cy="713160"/>
        </a:xfrm>
        <a:prstGeom prst="rightBrace">
          <a:avLst>
            <a:gd name="adj1" fmla="val 1800"/>
            <a:gd name="adj2" fmla="val 10800"/>
          </a:avLst>
        </a:prstGeom>
        <a:noFill/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4</xdr:col>
      <xdr:colOff>47160</xdr:colOff>
      <xdr:row>26</xdr:row>
      <xdr:rowOff>10440</xdr:rowOff>
    </xdr:from>
    <xdr:to>
      <xdr:col>4</xdr:col>
      <xdr:colOff>161280</xdr:colOff>
      <xdr:row>27</xdr:row>
      <xdr:rowOff>28800</xdr:rowOff>
    </xdr:to>
    <xdr:sp>
      <xdr:nvSpPr>
        <xdr:cNvPr id="6" name="CustomShape 1"/>
        <xdr:cNvSpPr/>
      </xdr:nvSpPr>
      <xdr:spPr>
        <a:xfrm>
          <a:off x="3974400" y="4725720"/>
          <a:ext cx="114120" cy="196920"/>
        </a:xfrm>
        <a:prstGeom prst="rightBrace">
          <a:avLst>
            <a:gd name="adj1" fmla="val 1800"/>
            <a:gd name="adj2" fmla="val 10800"/>
          </a:avLst>
        </a:prstGeom>
        <a:noFill/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12</xdr:col>
      <xdr:colOff>764640</xdr:colOff>
      <xdr:row>17</xdr:row>
      <xdr:rowOff>99720</xdr:rowOff>
    </xdr:from>
    <xdr:to>
      <xdr:col>14</xdr:col>
      <xdr:colOff>293040</xdr:colOff>
      <xdr:row>17</xdr:row>
      <xdr:rowOff>109080</xdr:rowOff>
    </xdr:to>
    <xdr:cxnSp>
      <xdr:nvCxnSpPr>
        <xdr:cNvPr id="7" name="Line 1"/>
        <xdr:cNvCxnSpPr/>
        <xdr:nvPr/>
      </xdr:nvCxnSpPr>
      <xdr:spPr>
        <a:xfrm>
          <a:off x="9861480" y="3193920"/>
          <a:ext cx="694080" cy="9720"/>
        </a:xfrm>
        <a:prstGeom prst="bentConnector3">
          <a:avLst/>
        </a:prstGeom>
        <a:ln w="9360">
          <a:solidFill>
            <a:srgbClr val="000000"/>
          </a:solidFill>
          <a:round/>
          <a:tailEnd len="med" type="arrow" w="med"/>
        </a:ln>
      </xdr:spPr>
    </xdr:cxnSp>
    <xdr:clientData/>
  </xdr:twoCellAnchor>
  <xdr:twoCellAnchor editAs="oneCell">
    <xdr:from>
      <xdr:col>1</xdr:col>
      <xdr:colOff>184320</xdr:colOff>
      <xdr:row>0</xdr:row>
      <xdr:rowOff>105120</xdr:rowOff>
    </xdr:from>
    <xdr:to>
      <xdr:col>1</xdr:col>
      <xdr:colOff>193320</xdr:colOff>
      <xdr:row>4</xdr:row>
      <xdr:rowOff>106920</xdr:rowOff>
    </xdr:to>
    <xdr:sp>
      <xdr:nvSpPr>
        <xdr:cNvPr id="8" name="Line 1"/>
        <xdr:cNvSpPr/>
      </xdr:nvSpPr>
      <xdr:spPr>
        <a:xfrm flipV="1">
          <a:off x="798840" y="105120"/>
          <a:ext cx="9000" cy="73044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1</xdr:col>
      <xdr:colOff>184320</xdr:colOff>
      <xdr:row>0</xdr:row>
      <xdr:rowOff>96120</xdr:rowOff>
    </xdr:from>
    <xdr:to>
      <xdr:col>1</xdr:col>
      <xdr:colOff>379800</xdr:colOff>
      <xdr:row>0</xdr:row>
      <xdr:rowOff>96120</xdr:rowOff>
    </xdr:to>
    <xdr:sp>
      <xdr:nvSpPr>
        <xdr:cNvPr id="9" name="Line 1"/>
        <xdr:cNvSpPr/>
      </xdr:nvSpPr>
      <xdr:spPr>
        <a:xfrm>
          <a:off x="798840" y="96120"/>
          <a:ext cx="19548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798480</xdr:colOff>
      <xdr:row>17</xdr:row>
      <xdr:rowOff>99720</xdr:rowOff>
    </xdr:from>
    <xdr:to>
      <xdr:col>2</xdr:col>
      <xdr:colOff>327600</xdr:colOff>
      <xdr:row>17</xdr:row>
      <xdr:rowOff>109080</xdr:rowOff>
    </xdr:to>
    <xdr:cxnSp>
      <xdr:nvCxnSpPr>
        <xdr:cNvPr id="10" name="Line 1"/>
        <xdr:cNvCxnSpPr/>
        <xdr:nvPr/>
      </xdr:nvCxnSpPr>
      <xdr:spPr>
        <a:xfrm>
          <a:off x="798480" y="3193920"/>
          <a:ext cx="694440" cy="9720"/>
        </a:xfrm>
        <a:prstGeom prst="bentConnector3">
          <a:avLst/>
        </a:prstGeom>
        <a:ln w="9360">
          <a:solidFill>
            <a:srgbClr val="000000"/>
          </a:solidFill>
          <a:round/>
          <a:tailEnd len="med" type="arrow" w="med"/>
        </a:ln>
      </xdr:spPr>
    </xdr:cxnSp>
    <xdr:clientData/>
  </xdr:twoCellAnchor>
  <xdr:twoCellAnchor editAs="oneCell">
    <xdr:from>
      <xdr:col>0</xdr:col>
      <xdr:colOff>798840</xdr:colOff>
      <xdr:row>0</xdr:row>
      <xdr:rowOff>105120</xdr:rowOff>
    </xdr:from>
    <xdr:to>
      <xdr:col>0</xdr:col>
      <xdr:colOff>807840</xdr:colOff>
      <xdr:row>4</xdr:row>
      <xdr:rowOff>106920</xdr:rowOff>
    </xdr:to>
    <xdr:sp>
      <xdr:nvSpPr>
        <xdr:cNvPr id="11" name="Line 1"/>
        <xdr:cNvSpPr/>
      </xdr:nvSpPr>
      <xdr:spPr>
        <a:xfrm flipV="1">
          <a:off x="798840" y="105120"/>
          <a:ext cx="9000" cy="73044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798840</xdr:colOff>
      <xdr:row>0</xdr:row>
      <xdr:rowOff>96120</xdr:rowOff>
    </xdr:from>
    <xdr:to>
      <xdr:col>1</xdr:col>
      <xdr:colOff>52560</xdr:colOff>
      <xdr:row>0</xdr:row>
      <xdr:rowOff>96120</xdr:rowOff>
    </xdr:to>
    <xdr:sp>
      <xdr:nvSpPr>
        <xdr:cNvPr id="12" name="Line 1"/>
        <xdr:cNvSpPr/>
      </xdr:nvSpPr>
      <xdr:spPr>
        <a:xfrm>
          <a:off x="798840" y="96120"/>
          <a:ext cx="195840" cy="0"/>
        </a:xfrm>
        <a:prstGeom prst="line">
          <a:avLst/>
        </a:prstGeom>
        <a:ln w="9360">
          <a:solidFill>
            <a:srgbClr val="000000"/>
          </a:solidFill>
          <a:round/>
        </a:ln>
      </xdr:spPr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N8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L12" activeCellId="0" sqref="L12"/>
    </sheetView>
  </sheetViews>
  <sheetFormatPr defaultRowHeight="14.05"/>
  <cols>
    <col collapsed="false" hidden="false" max="1" min="1" style="1" width="8.70918367346939"/>
    <col collapsed="false" hidden="false" max="2" min="2" style="1" width="28.2857142857143"/>
    <col collapsed="false" hidden="false" max="3" min="3" style="1" width="1.86224489795918"/>
    <col collapsed="false" hidden="false" max="4" min="4" style="1" width="17.515306122449"/>
    <col collapsed="false" hidden="false" max="5" min="5" style="1" width="1.86224489795918"/>
    <col collapsed="false" hidden="false" max="6" min="6" style="1" width="17.515306122449"/>
    <col collapsed="false" hidden="false" max="7" min="7" style="1" width="2.43877551020408"/>
    <col collapsed="false" hidden="false" max="8" min="8" style="1" width="15.6479591836735"/>
    <col collapsed="false" hidden="false" max="9" min="9" style="1" width="4.88775510204082"/>
    <col collapsed="false" hidden="false" max="10" min="10" style="1" width="15.3622448979592"/>
    <col collapsed="false" hidden="false" max="1025" min="11" style="1" width="8.70918367346939"/>
  </cols>
  <sheetData>
    <row r="2" customFormat="false" ht="15.2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3"/>
    </row>
    <row r="4" customFormat="false" ht="14.05" hidden="false" customHeight="false" outlineLevel="0" collapsed="false">
      <c r="B4" s="4"/>
      <c r="C4" s="4"/>
      <c r="D4" s="5" t="s">
        <v>1</v>
      </c>
      <c r="E4" s="5"/>
      <c r="F4" s="5" t="s">
        <v>2</v>
      </c>
      <c r="G4" s="5"/>
      <c r="H4" s="5" t="s">
        <v>3</v>
      </c>
    </row>
    <row r="6" customFormat="false" ht="14.05" hidden="false" customHeight="false" outlineLevel="0" collapsed="false">
      <c r="B6" s="6" t="s">
        <v>4</v>
      </c>
      <c r="E6" s="7"/>
      <c r="G6" s="7"/>
      <c r="H6" s="7"/>
    </row>
    <row r="7" customFormat="false" ht="14.05" hidden="false" customHeight="false" outlineLevel="0" collapsed="false">
      <c r="B7" s="1" t="s">
        <v>5</v>
      </c>
      <c r="D7" s="7" t="n">
        <v>3800</v>
      </c>
      <c r="E7" s="7"/>
      <c r="F7" s="7" t="n">
        <v>8300</v>
      </c>
      <c r="G7" s="7"/>
      <c r="H7" s="8" t="n">
        <v>4.8</v>
      </c>
    </row>
    <row r="8" customFormat="false" ht="14.05" hidden="false" customHeight="false" outlineLevel="0" collapsed="false">
      <c r="B8" s="1" t="s">
        <v>6</v>
      </c>
      <c r="D8" s="7" t="n">
        <v>1800</v>
      </c>
      <c r="E8" s="7"/>
      <c r="F8" s="7" t="n">
        <v>1500</v>
      </c>
      <c r="G8" s="7"/>
      <c r="H8" s="7" t="n">
        <v>10</v>
      </c>
    </row>
    <row r="9" customFormat="false" ht="14.05" hidden="false" customHeight="false" outlineLevel="0" collapsed="false">
      <c r="B9" s="1" t="s">
        <v>7</v>
      </c>
      <c r="D9" s="7" t="n">
        <v>800</v>
      </c>
      <c r="E9" s="7"/>
      <c r="F9" s="7" t="n">
        <v>1100</v>
      </c>
      <c r="G9" s="7"/>
      <c r="H9" s="7" t="n">
        <v>8</v>
      </c>
    </row>
    <row r="10" customFormat="false" ht="14.05" hidden="false" customHeight="false" outlineLevel="0" collapsed="false">
      <c r="D10" s="7"/>
      <c r="E10" s="7"/>
      <c r="F10" s="7"/>
      <c r="G10" s="7"/>
      <c r="H10" s="7"/>
    </row>
    <row r="11" customFormat="false" ht="14.05" hidden="false" customHeight="false" outlineLevel="0" collapsed="false">
      <c r="B11" s="6" t="s">
        <v>8</v>
      </c>
      <c r="D11" s="7"/>
      <c r="E11" s="7"/>
      <c r="F11" s="7"/>
      <c r="G11" s="7"/>
      <c r="H11" s="7"/>
    </row>
    <row r="12" customFormat="false" ht="13.8" hidden="false" customHeight="false" outlineLevel="0" collapsed="false">
      <c r="B12" s="1" t="s">
        <v>9</v>
      </c>
      <c r="D12" s="7" t="n">
        <v>200</v>
      </c>
      <c r="E12" s="7"/>
      <c r="F12" s="7" t="n">
        <v>380</v>
      </c>
      <c r="G12" s="7"/>
      <c r="H12" s="7"/>
      <c r="K12" s="1" t="n">
        <f aca="false">+D12+D13+D14</f>
        <v>305</v>
      </c>
      <c r="L12" s="1" t="n">
        <f aca="false">+K12/K14</f>
        <v>0.35672514619883</v>
      </c>
    </row>
    <row r="13" customFormat="false" ht="14.05" hidden="false" customHeight="false" outlineLevel="0" collapsed="false">
      <c r="B13" s="1" t="s">
        <v>10</v>
      </c>
      <c r="D13" s="7" t="n">
        <v>85</v>
      </c>
      <c r="E13" s="7"/>
      <c r="F13" s="7" t="n">
        <v>140</v>
      </c>
      <c r="G13" s="7"/>
      <c r="H13" s="7"/>
      <c r="K13" s="1" t="n">
        <f aca="false">+F12+F13+F14</f>
        <v>550</v>
      </c>
    </row>
    <row r="14" customFormat="false" ht="14.05" hidden="false" customHeight="false" outlineLevel="0" collapsed="false">
      <c r="B14" s="1" t="s">
        <v>11</v>
      </c>
      <c r="D14" s="7" t="n">
        <v>20</v>
      </c>
      <c r="E14" s="7"/>
      <c r="F14" s="7" t="n">
        <v>30</v>
      </c>
      <c r="G14" s="7"/>
      <c r="H14" s="7"/>
      <c r="K14" s="1" t="n">
        <f aca="false">+K12+K13</f>
        <v>855</v>
      </c>
    </row>
    <row r="15" customFormat="false" ht="14.05" hidden="false" customHeight="false" outlineLevel="0" collapsed="false">
      <c r="D15" s="7"/>
      <c r="E15" s="7"/>
      <c r="F15" s="7"/>
      <c r="G15" s="7"/>
      <c r="H15" s="7"/>
    </row>
    <row r="16" customFormat="false" ht="14.05" hidden="false" customHeight="false" outlineLevel="0" collapsed="false">
      <c r="B16" s="6" t="s">
        <v>12</v>
      </c>
      <c r="D16" s="7"/>
      <c r="E16" s="7"/>
      <c r="F16" s="7"/>
      <c r="G16" s="7"/>
      <c r="H16" s="7"/>
    </row>
    <row r="17" customFormat="false" ht="14.05" hidden="false" customHeight="false" outlineLevel="0" collapsed="false">
      <c r="B17" s="1" t="s">
        <v>13</v>
      </c>
      <c r="D17" s="7" t="n">
        <v>300</v>
      </c>
      <c r="E17" s="7"/>
      <c r="F17" s="7" t="n">
        <v>410</v>
      </c>
      <c r="G17" s="7"/>
      <c r="H17" s="8" t="n">
        <v>4.5</v>
      </c>
    </row>
    <row r="18" customFormat="false" ht="14.05" hidden="false" customHeight="false" outlineLevel="0" collapsed="false">
      <c r="B18" s="1" t="s">
        <v>14</v>
      </c>
      <c r="D18" s="7" t="n">
        <v>24</v>
      </c>
      <c r="E18" s="7"/>
      <c r="F18" s="7" t="n">
        <v>40</v>
      </c>
      <c r="G18" s="7"/>
      <c r="H18" s="8" t="n">
        <v>4.2</v>
      </c>
    </row>
    <row r="19" customFormat="false" ht="14.05" hidden="false" customHeight="false" outlineLevel="0" collapsed="false">
      <c r="B19" s="9"/>
      <c r="C19" s="9"/>
      <c r="D19" s="9"/>
      <c r="E19" s="9"/>
      <c r="F19" s="9"/>
      <c r="G19" s="9"/>
      <c r="H19" s="9"/>
    </row>
    <row r="21" customFormat="false" ht="14.05" hidden="false" customHeight="false" outlineLevel="0" collapsed="false">
      <c r="B21" s="6" t="s">
        <v>15</v>
      </c>
      <c r="F21" s="1" t="s">
        <v>16</v>
      </c>
    </row>
    <row r="23" customFormat="false" ht="14.05" hidden="false" customHeight="false" outlineLevel="0" collapsed="false">
      <c r="B23" s="1" t="s">
        <v>17</v>
      </c>
      <c r="D23" s="10" t="n">
        <v>30000</v>
      </c>
    </row>
    <row r="24" customFormat="false" ht="14.05" hidden="false" customHeight="false" outlineLevel="0" collapsed="false">
      <c r="B24" s="1" t="s">
        <v>18</v>
      </c>
      <c r="D24" s="10" t="n">
        <v>18000</v>
      </c>
    </row>
    <row r="25" customFormat="false" ht="14.05" hidden="false" customHeight="false" outlineLevel="0" collapsed="false">
      <c r="B25" s="1" t="s">
        <v>19</v>
      </c>
      <c r="D25" s="10" t="n">
        <v>8600</v>
      </c>
    </row>
    <row r="26" customFormat="false" ht="14.05" hidden="false" customHeight="false" outlineLevel="0" collapsed="false">
      <c r="B26" s="1" t="s">
        <v>20</v>
      </c>
      <c r="D26" s="10" t="n">
        <v>10000</v>
      </c>
    </row>
    <row r="27" customFormat="false" ht="14.05" hidden="false" customHeight="false" outlineLevel="0" collapsed="false">
      <c r="B27" s="1" t="s">
        <v>21</v>
      </c>
      <c r="D27" s="10" t="n">
        <v>170000</v>
      </c>
    </row>
    <row r="32" customFormat="false" ht="17.65" hidden="false" customHeight="false" outlineLevel="0" collapsed="false">
      <c r="B32" s="11" t="s">
        <v>22</v>
      </c>
      <c r="C32" s="11"/>
      <c r="D32" s="11"/>
      <c r="E32" s="11"/>
      <c r="F32" s="11"/>
      <c r="G32" s="11"/>
      <c r="H32" s="11"/>
      <c r="I32" s="11"/>
      <c r="J32" s="11"/>
    </row>
    <row r="33" customFormat="false" ht="14.05" hidden="false" customHeight="false" outlineLevel="0" collapsed="false">
      <c r="B33" s="12" t="s">
        <v>23</v>
      </c>
    </row>
    <row r="35" customFormat="false" ht="14.05" hidden="false" customHeight="false" outlineLevel="0" collapsed="false">
      <c r="B35" s="13" t="s">
        <v>24</v>
      </c>
      <c r="C35" s="4"/>
      <c r="D35" s="4"/>
      <c r="E35" s="14"/>
      <c r="F35" s="14"/>
      <c r="G35" s="14"/>
      <c r="H35" s="14"/>
      <c r="I35" s="14"/>
      <c r="J35" s="14"/>
    </row>
    <row r="36" customFormat="false" ht="14.05" hidden="false" customHeight="false" outlineLevel="0" collapsed="false">
      <c r="B36" s="15" t="s">
        <v>5</v>
      </c>
      <c r="E36" s="10"/>
      <c r="F36" s="16" t="s">
        <v>25</v>
      </c>
      <c r="G36" s="10"/>
      <c r="H36" s="10"/>
      <c r="I36" s="10"/>
      <c r="J36" s="16" t="s">
        <v>26</v>
      </c>
    </row>
    <row r="37" customFormat="false" ht="14.05" hidden="false" customHeight="false" outlineLevel="0" collapsed="false">
      <c r="B37" s="1" t="s">
        <v>27</v>
      </c>
      <c r="D37" s="10" t="n">
        <f aca="false">+D7*H7</f>
        <v>18240</v>
      </c>
      <c r="E37" s="10"/>
      <c r="F37" s="10" t="s">
        <v>28</v>
      </c>
      <c r="G37" s="10"/>
      <c r="H37" s="10" t="n">
        <f aca="false">+D17*H17*30</f>
        <v>40500</v>
      </c>
      <c r="I37" s="10"/>
      <c r="J37" s="10"/>
    </row>
    <row r="38" customFormat="false" ht="14.05" hidden="false" customHeight="false" outlineLevel="0" collapsed="false">
      <c r="B38" s="1" t="s">
        <v>6</v>
      </c>
      <c r="D38" s="10" t="n">
        <f aca="false">+D8*H8</f>
        <v>18000</v>
      </c>
      <c r="E38" s="10"/>
      <c r="F38" s="10" t="s">
        <v>29</v>
      </c>
      <c r="G38" s="10"/>
      <c r="H38" s="10" t="n">
        <f aca="false">+D18*H18*8</f>
        <v>806.4</v>
      </c>
      <c r="I38" s="10"/>
      <c r="J38" s="10"/>
    </row>
    <row r="39" customFormat="false" ht="14.05" hidden="false" customHeight="false" outlineLevel="0" collapsed="false">
      <c r="B39" s="1" t="s">
        <v>30</v>
      </c>
      <c r="D39" s="10" t="n">
        <f aca="false">+D9*H9</f>
        <v>6400</v>
      </c>
      <c r="E39" s="10"/>
      <c r="F39" s="10"/>
      <c r="G39" s="10"/>
      <c r="H39" s="10"/>
      <c r="I39" s="10"/>
      <c r="J39" s="10"/>
    </row>
    <row r="40" customFormat="false" ht="14.05" hidden="false" customHeight="false" outlineLevel="0" collapsed="false">
      <c r="D40" s="17" t="n">
        <f aca="false">SUM(D37:D39)</f>
        <v>42640</v>
      </c>
      <c r="E40" s="18"/>
      <c r="F40" s="18"/>
      <c r="G40" s="18"/>
      <c r="H40" s="17" t="n">
        <f aca="false">SUM(H37:H39)</f>
        <v>41306.4</v>
      </c>
      <c r="I40" s="10"/>
      <c r="J40" s="17" t="n">
        <f aca="false">SUM(D40:H40)</f>
        <v>83946.4</v>
      </c>
      <c r="L40" s="1" t="n">
        <f aca="false">+J40/H68</f>
        <v>9.1325500435161</v>
      </c>
      <c r="M40" s="0" t="n">
        <f aca="false">+N40-L40</f>
        <v>10.8472400513479</v>
      </c>
      <c r="N40" s="1" t="n">
        <f aca="false">+L40+J72</f>
        <v>19.979790094864</v>
      </c>
    </row>
    <row r="41" customFormat="false" ht="14.05" hidden="false" customHeight="false" outlineLevel="0" collapsed="false">
      <c r="D41" s="10"/>
      <c r="E41" s="10"/>
      <c r="F41" s="10"/>
      <c r="G41" s="10"/>
      <c r="H41" s="10"/>
      <c r="I41" s="10"/>
      <c r="J41" s="10"/>
    </row>
    <row r="42" customFormat="false" ht="14.05" hidden="false" customHeight="false" outlineLevel="0" collapsed="false">
      <c r="B42" s="13" t="s">
        <v>31</v>
      </c>
      <c r="C42" s="4"/>
      <c r="D42" s="14"/>
      <c r="E42" s="14"/>
      <c r="F42" s="14"/>
      <c r="G42" s="14"/>
      <c r="H42" s="14"/>
      <c r="I42" s="14"/>
      <c r="J42" s="14"/>
    </row>
    <row r="43" customFormat="false" ht="14.05" hidden="false" customHeight="false" outlineLevel="0" collapsed="false">
      <c r="B43" s="15" t="s">
        <v>5</v>
      </c>
      <c r="E43" s="10"/>
      <c r="F43" s="16" t="s">
        <v>25</v>
      </c>
      <c r="G43" s="10"/>
      <c r="H43" s="10"/>
      <c r="I43" s="10"/>
      <c r="J43" s="16" t="s">
        <v>26</v>
      </c>
    </row>
    <row r="44" customFormat="false" ht="14.05" hidden="false" customHeight="false" outlineLevel="0" collapsed="false">
      <c r="B44" s="1" t="s">
        <v>27</v>
      </c>
      <c r="D44" s="10" t="n">
        <f aca="false">+F7*H7</f>
        <v>39840</v>
      </c>
      <c r="E44" s="10"/>
      <c r="F44" s="10" t="s">
        <v>28</v>
      </c>
      <c r="G44" s="10"/>
      <c r="H44" s="10" t="n">
        <f aca="false">+F17*H17*30</f>
        <v>55350</v>
      </c>
      <c r="I44" s="10"/>
      <c r="J44" s="10"/>
    </row>
    <row r="45" customFormat="false" ht="14.05" hidden="false" customHeight="false" outlineLevel="0" collapsed="false">
      <c r="B45" s="1" t="s">
        <v>6</v>
      </c>
      <c r="D45" s="10" t="n">
        <f aca="false">+F8*H8</f>
        <v>15000</v>
      </c>
      <c r="E45" s="10"/>
      <c r="F45" s="10" t="s">
        <v>29</v>
      </c>
      <c r="G45" s="10"/>
      <c r="H45" s="10" t="n">
        <f aca="false">+F18*H18*30</f>
        <v>5040</v>
      </c>
      <c r="I45" s="10"/>
      <c r="J45" s="10"/>
    </row>
    <row r="46" customFormat="false" ht="14.05" hidden="false" customHeight="false" outlineLevel="0" collapsed="false">
      <c r="B46" s="1" t="s">
        <v>30</v>
      </c>
      <c r="D46" s="10" t="n">
        <f aca="false">+F9*H9</f>
        <v>8800</v>
      </c>
      <c r="E46" s="10"/>
      <c r="F46" s="10"/>
      <c r="G46" s="10"/>
      <c r="H46" s="10"/>
      <c r="I46" s="10"/>
      <c r="J46" s="10"/>
    </row>
    <row r="47" customFormat="false" ht="14.05" hidden="false" customHeight="false" outlineLevel="0" collapsed="false">
      <c r="D47" s="19" t="n">
        <f aca="false">SUM(D44:D46)</f>
        <v>63640</v>
      </c>
      <c r="H47" s="19" t="n">
        <f aca="false">SUM(H44:H46)</f>
        <v>60390</v>
      </c>
      <c r="J47" s="19" t="n">
        <f aca="false">SUM(D47:H47)</f>
        <v>124030</v>
      </c>
      <c r="L47" s="1" t="n">
        <f aca="false">+J47+J40</f>
        <v>207976.4</v>
      </c>
    </row>
    <row r="50" customFormat="false" ht="14.05" hidden="false" customHeight="false" outlineLevel="0" collapsed="false">
      <c r="B50" s="20" t="s">
        <v>32</v>
      </c>
      <c r="C50" s="21"/>
      <c r="D50" s="21"/>
      <c r="E50" s="21"/>
      <c r="F50" s="21"/>
      <c r="G50" s="21"/>
      <c r="H50" s="21"/>
      <c r="I50" s="21"/>
      <c r="J50" s="21"/>
    </row>
    <row r="52" customFormat="false" ht="14.05" hidden="false" customHeight="false" outlineLevel="0" collapsed="false">
      <c r="B52" s="1" t="s">
        <v>17</v>
      </c>
      <c r="D52" s="10" t="n">
        <v>30000</v>
      </c>
    </row>
    <row r="53" customFormat="false" ht="14.05" hidden="false" customHeight="false" outlineLevel="0" collapsed="false">
      <c r="B53" s="1" t="s">
        <v>18</v>
      </c>
      <c r="D53" s="10" t="n">
        <v>18000</v>
      </c>
    </row>
    <row r="54" customFormat="false" ht="14.05" hidden="false" customHeight="false" outlineLevel="0" collapsed="false">
      <c r="B54" s="1" t="s">
        <v>19</v>
      </c>
      <c r="D54" s="10" t="n">
        <v>8600</v>
      </c>
    </row>
    <row r="55" customFormat="false" ht="14.05" hidden="false" customHeight="false" outlineLevel="0" collapsed="false">
      <c r="B55" s="1" t="s">
        <v>20</v>
      </c>
      <c r="D55" s="10" t="n">
        <v>10000</v>
      </c>
    </row>
    <row r="56" customFormat="false" ht="14.05" hidden="false" customHeight="false" outlineLevel="0" collapsed="false">
      <c r="B56" s="1" t="s">
        <v>21</v>
      </c>
      <c r="D56" s="10" t="n">
        <v>170000</v>
      </c>
    </row>
    <row r="57" customFormat="false" ht="14.05" hidden="false" customHeight="false" outlineLevel="0" collapsed="false">
      <c r="D57" s="19" t="n">
        <f aca="false">SUM(D52:D56)</f>
        <v>236600</v>
      </c>
    </row>
    <row r="62" customFormat="false" ht="17.65" hidden="false" customHeight="false" outlineLevel="0" collapsed="false">
      <c r="B62" s="11" t="s">
        <v>33</v>
      </c>
      <c r="C62" s="11"/>
      <c r="D62" s="11"/>
      <c r="E62" s="11"/>
      <c r="F62" s="11"/>
      <c r="G62" s="11"/>
      <c r="H62" s="11"/>
      <c r="I62" s="11"/>
      <c r="J62" s="11"/>
    </row>
    <row r="64" customFormat="false" ht="14.05" hidden="false" customHeight="false" outlineLevel="0" collapsed="false">
      <c r="B64" s="6" t="s">
        <v>34</v>
      </c>
    </row>
    <row r="66" customFormat="false" ht="14.05" hidden="false" customHeight="false" outlineLevel="0" collapsed="false">
      <c r="B66" s="13" t="s">
        <v>35</v>
      </c>
      <c r="C66" s="13"/>
      <c r="D66" s="13" t="s">
        <v>36</v>
      </c>
      <c r="E66" s="13"/>
      <c r="F66" s="13"/>
      <c r="G66" s="13"/>
      <c r="H66" s="13"/>
    </row>
    <row r="68" customFormat="false" ht="14.05" hidden="false" customHeight="false" outlineLevel="0" collapsed="false">
      <c r="B68" s="1" t="s">
        <v>37</v>
      </c>
      <c r="D68" s="1" t="s">
        <v>38</v>
      </c>
      <c r="F68" s="1" t="n">
        <f aca="false">+D17*30+D18*8</f>
        <v>9192</v>
      </c>
      <c r="H68" s="10" t="n">
        <f aca="false">+F68</f>
        <v>9192</v>
      </c>
      <c r="J68" s="22" t="n">
        <f aca="false">+H68/H70</f>
        <v>0.421419402163946</v>
      </c>
    </row>
    <row r="69" customFormat="false" ht="14.05" hidden="false" customHeight="false" outlineLevel="0" collapsed="false">
      <c r="D69" s="1" t="s">
        <v>39</v>
      </c>
      <c r="F69" s="1" t="n">
        <f aca="false">+F17*30+F18*8</f>
        <v>12620</v>
      </c>
      <c r="H69" s="10" t="n">
        <f aca="false">+F69</f>
        <v>12620</v>
      </c>
      <c r="J69" s="22" t="n">
        <f aca="false">+H69/H70</f>
        <v>0.578580597836054</v>
      </c>
    </row>
    <row r="70" customFormat="false" ht="14.05" hidden="false" customHeight="false" outlineLevel="0" collapsed="false">
      <c r="H70" s="17" t="n">
        <f aca="false">SUM(H68:H69)</f>
        <v>21812</v>
      </c>
    </row>
    <row r="71" customFormat="false" ht="14.05" hidden="false" customHeight="false" outlineLevel="0" collapsed="false">
      <c r="H71" s="18"/>
    </row>
    <row r="72" customFormat="false" ht="14.05" hidden="false" customHeight="false" outlineLevel="0" collapsed="false">
      <c r="F72" s="9" t="s">
        <v>15</v>
      </c>
      <c r="G72" s="1" t="s">
        <v>40</v>
      </c>
      <c r="H72" s="0" t="n">
        <f aca="false">+D57</f>
        <v>236600</v>
      </c>
      <c r="J72" s="1" t="n">
        <f aca="false">+H72/H73</f>
        <v>10.8472400513479</v>
      </c>
    </row>
    <row r="73" customFormat="false" ht="14.05" hidden="false" customHeight="false" outlineLevel="0" collapsed="false">
      <c r="B73" s="1" t="s">
        <v>41</v>
      </c>
      <c r="F73" s="1" t="s">
        <v>42</v>
      </c>
      <c r="H73" s="1" t="n">
        <f aca="false">+H70</f>
        <v>21812</v>
      </c>
    </row>
    <row r="75" customFormat="false" ht="14.05" hidden="false" customHeight="false" outlineLevel="0" collapsed="false">
      <c r="B75" s="13" t="s">
        <v>43</v>
      </c>
      <c r="C75" s="13"/>
      <c r="D75" s="13"/>
      <c r="E75" s="13"/>
      <c r="F75" s="13"/>
      <c r="G75" s="13"/>
      <c r="H75" s="13"/>
    </row>
    <row r="77" customFormat="false" ht="14.05" hidden="false" customHeight="false" outlineLevel="0" collapsed="false">
      <c r="B77" s="1" t="s">
        <v>44</v>
      </c>
      <c r="F77" s="1" t="s">
        <v>45</v>
      </c>
      <c r="H77" s="10" t="n">
        <f aca="false">+H68*J72</f>
        <v>99707.8305519897</v>
      </c>
    </row>
    <row r="78" customFormat="false" ht="14.05" hidden="false" customHeight="false" outlineLevel="0" collapsed="false">
      <c r="F78" s="1" t="s">
        <v>46</v>
      </c>
      <c r="H78" s="10" t="n">
        <f aca="false">+H69*J72</f>
        <v>136892.16944801</v>
      </c>
    </row>
    <row r="79" customFormat="false" ht="14.05" hidden="false" customHeight="false" outlineLevel="0" collapsed="false">
      <c r="H79" s="17" t="n">
        <f aca="false">SUM(H77:H78)</f>
        <v>236600</v>
      </c>
    </row>
    <row r="81" customFormat="false" ht="14.05" hidden="false" customHeight="false" outlineLevel="0" collapsed="false">
      <c r="B81" s="13" t="s">
        <v>43</v>
      </c>
      <c r="C81" s="4"/>
      <c r="D81" s="4"/>
      <c r="E81" s="4"/>
      <c r="F81" s="4"/>
      <c r="G81" s="4"/>
      <c r="H81" s="4"/>
    </row>
    <row r="83" customFormat="false" ht="14.05" hidden="false" customHeight="false" outlineLevel="0" collapsed="false">
      <c r="D83" s="23" t="s">
        <v>47</v>
      </c>
      <c r="E83" s="23"/>
      <c r="F83" s="23" t="s">
        <v>48</v>
      </c>
      <c r="G83" s="23"/>
      <c r="H83" s="23" t="s">
        <v>26</v>
      </c>
    </row>
    <row r="85" customFormat="false" ht="14.05" hidden="false" customHeight="false" outlineLevel="0" collapsed="false">
      <c r="B85" s="1" t="s">
        <v>45</v>
      </c>
      <c r="D85" s="10" t="n">
        <f aca="false">+J40</f>
        <v>83946.4</v>
      </c>
      <c r="E85" s="10"/>
      <c r="F85" s="10" t="n">
        <f aca="false">+H77</f>
        <v>99707.8305519897</v>
      </c>
      <c r="G85" s="10"/>
      <c r="H85" s="10" t="n">
        <f aca="false">+D85+F85</f>
        <v>183654.23055199</v>
      </c>
      <c r="J85" s="1" t="n">
        <f aca="false">+H85/H68</f>
        <v>19.979790094864</v>
      </c>
    </row>
    <row r="86" customFormat="false" ht="14.05" hidden="false" customHeight="false" outlineLevel="0" collapsed="false">
      <c r="B86" s="1" t="s">
        <v>46</v>
      </c>
      <c r="D86" s="10" t="n">
        <f aca="false">+J47</f>
        <v>124030</v>
      </c>
      <c r="E86" s="10"/>
      <c r="F86" s="10" t="n">
        <f aca="false">+H78</f>
        <v>136892.16944801</v>
      </c>
      <c r="G86" s="10"/>
      <c r="H86" s="10" t="n">
        <f aca="false">+D86+F86</f>
        <v>260922.16944801</v>
      </c>
      <c r="J86" s="1" t="n">
        <f aca="false">+H86/H69</f>
        <v>20.6752907645016</v>
      </c>
    </row>
    <row r="87" customFormat="false" ht="14.05" hidden="false" customHeight="false" outlineLevel="0" collapsed="false">
      <c r="D87" s="10"/>
      <c r="E87" s="10"/>
      <c r="F87" s="10"/>
      <c r="G87" s="10"/>
      <c r="H87" s="17" t="n">
        <f aca="false">SUM(H85:H86)</f>
        <v>444576.4</v>
      </c>
    </row>
  </sheetData>
  <mergeCells count="3">
    <mergeCell ref="B2:H2"/>
    <mergeCell ref="B32:J32"/>
    <mergeCell ref="B62:J6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J8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L35" activeCellId="0" sqref="L35"/>
    </sheetView>
  </sheetViews>
  <sheetFormatPr defaultRowHeight="14.05"/>
  <cols>
    <col collapsed="false" hidden="false" max="1" min="1" style="1" width="8.70918367346939"/>
    <col collapsed="false" hidden="false" max="2" min="2" style="1" width="28.2857142857143"/>
    <col collapsed="false" hidden="false" max="3" min="3" style="1" width="1.86224489795918"/>
    <col collapsed="false" hidden="false" max="4" min="4" style="1" width="17.515306122449"/>
    <col collapsed="false" hidden="false" max="5" min="5" style="1" width="1.86224489795918"/>
    <col collapsed="false" hidden="false" max="6" min="6" style="1" width="17.515306122449"/>
    <col collapsed="false" hidden="false" max="7" min="7" style="1" width="2.43877551020408"/>
    <col collapsed="false" hidden="false" max="8" min="8" style="1" width="15.6479591836735"/>
    <col collapsed="false" hidden="false" max="9" min="9" style="1" width="4.88775510204082"/>
    <col collapsed="false" hidden="false" max="10" min="10" style="1" width="15.3622448979592"/>
    <col collapsed="false" hidden="false" max="1025" min="11" style="1" width="8.70918367346939"/>
  </cols>
  <sheetData>
    <row r="2" customFormat="false" ht="15.2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3"/>
    </row>
    <row r="4" customFormat="false" ht="14.05" hidden="false" customHeight="false" outlineLevel="0" collapsed="false">
      <c r="B4" s="4"/>
      <c r="C4" s="4"/>
      <c r="D4" s="5" t="s">
        <v>1</v>
      </c>
      <c r="E4" s="5"/>
      <c r="F4" s="5" t="s">
        <v>2</v>
      </c>
      <c r="G4" s="5"/>
      <c r="H4" s="5" t="s">
        <v>3</v>
      </c>
    </row>
    <row r="6" customFormat="false" ht="14.05" hidden="false" customHeight="false" outlineLevel="0" collapsed="false">
      <c r="B6" s="6" t="s">
        <v>4</v>
      </c>
      <c r="E6" s="7"/>
      <c r="G6" s="7"/>
      <c r="H6" s="7"/>
    </row>
    <row r="7" customFormat="false" ht="14.05" hidden="false" customHeight="false" outlineLevel="0" collapsed="false">
      <c r="B7" s="1" t="s">
        <v>5</v>
      </c>
      <c r="D7" s="7" t="n">
        <v>3800</v>
      </c>
      <c r="E7" s="7"/>
      <c r="F7" s="7" t="n">
        <v>8300</v>
      </c>
      <c r="G7" s="7"/>
      <c r="H7" s="8" t="n">
        <v>4.8</v>
      </c>
    </row>
    <row r="8" customFormat="false" ht="14.05" hidden="false" customHeight="false" outlineLevel="0" collapsed="false">
      <c r="B8" s="1" t="s">
        <v>6</v>
      </c>
      <c r="D8" s="7" t="n">
        <v>1500</v>
      </c>
      <c r="E8" s="7"/>
      <c r="F8" s="7" t="n">
        <v>1500</v>
      </c>
      <c r="G8" s="7"/>
      <c r="H8" s="7" t="n">
        <v>10</v>
      </c>
    </row>
    <row r="9" customFormat="false" ht="14.05" hidden="false" customHeight="false" outlineLevel="0" collapsed="false">
      <c r="B9" s="1" t="s">
        <v>7</v>
      </c>
      <c r="D9" s="7" t="n">
        <v>800</v>
      </c>
      <c r="E9" s="7"/>
      <c r="F9" s="7" t="n">
        <v>1100</v>
      </c>
      <c r="G9" s="7"/>
      <c r="H9" s="7" t="n">
        <v>8</v>
      </c>
    </row>
    <row r="10" customFormat="false" ht="14.05" hidden="false" customHeight="false" outlineLevel="0" collapsed="false">
      <c r="D10" s="7"/>
      <c r="E10" s="7"/>
      <c r="F10" s="7"/>
      <c r="G10" s="7"/>
      <c r="H10" s="7"/>
    </row>
    <row r="11" customFormat="false" ht="14.05" hidden="false" customHeight="false" outlineLevel="0" collapsed="false">
      <c r="B11" s="6" t="s">
        <v>8</v>
      </c>
      <c r="D11" s="7"/>
      <c r="E11" s="7"/>
      <c r="F11" s="7"/>
      <c r="G11" s="7"/>
      <c r="H11" s="7"/>
    </row>
    <row r="12" customFormat="false" ht="14.05" hidden="false" customHeight="false" outlineLevel="0" collapsed="false">
      <c r="B12" s="1" t="s">
        <v>9</v>
      </c>
      <c r="D12" s="7" t="n">
        <v>200</v>
      </c>
      <c r="E12" s="7"/>
      <c r="F12" s="7" t="n">
        <v>380</v>
      </c>
      <c r="G12" s="7"/>
      <c r="H12" s="7"/>
    </row>
    <row r="13" customFormat="false" ht="14.05" hidden="false" customHeight="false" outlineLevel="0" collapsed="false">
      <c r="B13" s="1" t="s">
        <v>10</v>
      </c>
      <c r="D13" s="7" t="n">
        <v>85</v>
      </c>
      <c r="E13" s="7"/>
      <c r="F13" s="7" t="n">
        <v>140</v>
      </c>
      <c r="G13" s="7"/>
      <c r="H13" s="7"/>
    </row>
    <row r="14" customFormat="false" ht="14.05" hidden="false" customHeight="false" outlineLevel="0" collapsed="false">
      <c r="B14" s="1" t="s">
        <v>11</v>
      </c>
      <c r="D14" s="7" t="n">
        <v>20</v>
      </c>
      <c r="E14" s="7"/>
      <c r="F14" s="7" t="n">
        <v>30</v>
      </c>
      <c r="G14" s="7"/>
      <c r="H14" s="7"/>
    </row>
    <row r="15" customFormat="false" ht="14.05" hidden="false" customHeight="false" outlineLevel="0" collapsed="false">
      <c r="D15" s="7"/>
      <c r="E15" s="7"/>
      <c r="F15" s="7"/>
      <c r="G15" s="7"/>
      <c r="H15" s="7"/>
    </row>
    <row r="16" customFormat="false" ht="14.05" hidden="false" customHeight="false" outlineLevel="0" collapsed="false">
      <c r="B16" s="6" t="s">
        <v>12</v>
      </c>
      <c r="D16" s="7"/>
      <c r="E16" s="7"/>
      <c r="F16" s="7"/>
      <c r="G16" s="7"/>
      <c r="H16" s="7"/>
    </row>
    <row r="17" customFormat="false" ht="14.05" hidden="false" customHeight="false" outlineLevel="0" collapsed="false">
      <c r="B17" s="1" t="s">
        <v>13</v>
      </c>
      <c r="D17" s="7" t="n">
        <v>300</v>
      </c>
      <c r="E17" s="7"/>
      <c r="F17" s="7" t="n">
        <v>410</v>
      </c>
      <c r="G17" s="7"/>
      <c r="H17" s="8" t="n">
        <v>4.5</v>
      </c>
    </row>
    <row r="18" customFormat="false" ht="14.05" hidden="false" customHeight="false" outlineLevel="0" collapsed="false">
      <c r="B18" s="1" t="s">
        <v>14</v>
      </c>
      <c r="D18" s="7" t="n">
        <v>24</v>
      </c>
      <c r="E18" s="7"/>
      <c r="F18" s="7" t="n">
        <v>40</v>
      </c>
      <c r="G18" s="7"/>
      <c r="H18" s="8" t="n">
        <v>4.2</v>
      </c>
    </row>
    <row r="19" customFormat="false" ht="14.05" hidden="false" customHeight="false" outlineLevel="0" collapsed="false">
      <c r="B19" s="9"/>
      <c r="C19" s="9"/>
      <c r="D19" s="9"/>
      <c r="E19" s="9"/>
      <c r="F19" s="9"/>
      <c r="G19" s="9"/>
      <c r="H19" s="9"/>
    </row>
    <row r="21" customFormat="false" ht="14.05" hidden="false" customHeight="false" outlineLevel="0" collapsed="false">
      <c r="B21" s="6" t="s">
        <v>15</v>
      </c>
      <c r="F21" s="1" t="s">
        <v>16</v>
      </c>
    </row>
    <row r="23" customFormat="false" ht="14.05" hidden="false" customHeight="false" outlineLevel="0" collapsed="false">
      <c r="B23" s="1" t="s">
        <v>17</v>
      </c>
      <c r="D23" s="10" t="n">
        <v>30000</v>
      </c>
    </row>
    <row r="24" customFormat="false" ht="14.05" hidden="false" customHeight="false" outlineLevel="0" collapsed="false">
      <c r="B24" s="1" t="s">
        <v>18</v>
      </c>
      <c r="D24" s="10" t="n">
        <v>18000</v>
      </c>
    </row>
    <row r="25" customFormat="false" ht="14.05" hidden="false" customHeight="false" outlineLevel="0" collapsed="false">
      <c r="B25" s="1" t="s">
        <v>19</v>
      </c>
      <c r="D25" s="10" t="n">
        <v>8600</v>
      </c>
    </row>
    <row r="26" customFormat="false" ht="14.05" hidden="false" customHeight="false" outlineLevel="0" collapsed="false">
      <c r="B26" s="1" t="s">
        <v>20</v>
      </c>
      <c r="D26" s="10" t="n">
        <v>10000</v>
      </c>
    </row>
    <row r="27" customFormat="false" ht="14.05" hidden="false" customHeight="false" outlineLevel="0" collapsed="false">
      <c r="B27" s="1" t="s">
        <v>21</v>
      </c>
      <c r="D27" s="10" t="n">
        <v>170000</v>
      </c>
    </row>
    <row r="32" customFormat="false" ht="17.65" hidden="false" customHeight="false" outlineLevel="0" collapsed="false">
      <c r="B32" s="11" t="s">
        <v>22</v>
      </c>
      <c r="C32" s="11"/>
      <c r="D32" s="11"/>
      <c r="E32" s="11"/>
      <c r="F32" s="11"/>
      <c r="G32" s="11"/>
      <c r="H32" s="11"/>
      <c r="I32" s="11"/>
      <c r="J32" s="11"/>
    </row>
    <row r="33" customFormat="false" ht="14.05" hidden="false" customHeight="false" outlineLevel="0" collapsed="false">
      <c r="B33" s="12" t="s">
        <v>23</v>
      </c>
    </row>
    <row r="35" customFormat="false" ht="14.05" hidden="false" customHeight="false" outlineLevel="0" collapsed="false">
      <c r="B35" s="13" t="s">
        <v>24</v>
      </c>
      <c r="C35" s="4"/>
      <c r="D35" s="4"/>
      <c r="E35" s="14"/>
      <c r="F35" s="14"/>
      <c r="G35" s="14"/>
      <c r="H35" s="14"/>
      <c r="I35" s="14"/>
      <c r="J35" s="14"/>
    </row>
    <row r="36" customFormat="false" ht="14.05" hidden="false" customHeight="false" outlineLevel="0" collapsed="false">
      <c r="B36" s="15" t="s">
        <v>5</v>
      </c>
      <c r="E36" s="10"/>
      <c r="F36" s="16" t="s">
        <v>25</v>
      </c>
      <c r="G36" s="10"/>
      <c r="H36" s="10"/>
      <c r="I36" s="10"/>
      <c r="J36" s="16" t="s">
        <v>26</v>
      </c>
    </row>
    <row r="37" customFormat="false" ht="14.05" hidden="false" customHeight="false" outlineLevel="0" collapsed="false">
      <c r="B37" s="1" t="s">
        <v>27</v>
      </c>
      <c r="D37" s="10" t="n">
        <v>18240</v>
      </c>
      <c r="E37" s="10"/>
      <c r="F37" s="10" t="s">
        <v>28</v>
      </c>
      <c r="G37" s="10"/>
      <c r="H37" s="10" t="n">
        <v>40500</v>
      </c>
      <c r="I37" s="10"/>
      <c r="J37" s="10"/>
    </row>
    <row r="38" customFormat="false" ht="14.05" hidden="false" customHeight="false" outlineLevel="0" collapsed="false">
      <c r="B38" s="1" t="s">
        <v>6</v>
      </c>
      <c r="D38" s="10" t="n">
        <v>18000</v>
      </c>
      <c r="E38" s="10"/>
      <c r="F38" s="10" t="s">
        <v>29</v>
      </c>
      <c r="G38" s="10"/>
      <c r="H38" s="10" t="n">
        <v>806.4</v>
      </c>
      <c r="I38" s="10"/>
      <c r="J38" s="10"/>
    </row>
    <row r="39" customFormat="false" ht="14.05" hidden="false" customHeight="false" outlineLevel="0" collapsed="false">
      <c r="B39" s="1" t="s">
        <v>30</v>
      </c>
      <c r="D39" s="10" t="n">
        <v>6400</v>
      </c>
      <c r="E39" s="10"/>
      <c r="F39" s="10"/>
      <c r="G39" s="10"/>
      <c r="H39" s="10"/>
      <c r="I39" s="10"/>
      <c r="J39" s="10"/>
    </row>
    <row r="40" customFormat="false" ht="14.05" hidden="false" customHeight="false" outlineLevel="0" collapsed="false">
      <c r="D40" s="17" t="n">
        <f aca="false">SUM(D37:D39)</f>
        <v>42640</v>
      </c>
      <c r="E40" s="18"/>
      <c r="F40" s="18"/>
      <c r="G40" s="18"/>
      <c r="H40" s="17" t="n">
        <f aca="false">SUM(H37:H39)</f>
        <v>41306.4</v>
      </c>
      <c r="I40" s="10"/>
      <c r="J40" s="17" t="n">
        <f aca="false">SUM(D40:H40)</f>
        <v>83946.4</v>
      </c>
    </row>
    <row r="41" customFormat="false" ht="14.05" hidden="false" customHeight="false" outlineLevel="0" collapsed="false">
      <c r="D41" s="10"/>
      <c r="E41" s="10"/>
      <c r="F41" s="10"/>
      <c r="G41" s="10"/>
      <c r="H41" s="10"/>
      <c r="I41" s="10"/>
      <c r="J41" s="10"/>
    </row>
    <row r="42" customFormat="false" ht="14.05" hidden="false" customHeight="false" outlineLevel="0" collapsed="false">
      <c r="B42" s="13" t="s">
        <v>31</v>
      </c>
      <c r="C42" s="4"/>
      <c r="D42" s="14"/>
      <c r="E42" s="14"/>
      <c r="F42" s="14"/>
      <c r="G42" s="14"/>
      <c r="H42" s="14"/>
      <c r="I42" s="14"/>
      <c r="J42" s="14"/>
    </row>
    <row r="43" customFormat="false" ht="14.05" hidden="false" customHeight="false" outlineLevel="0" collapsed="false">
      <c r="B43" s="15" t="s">
        <v>5</v>
      </c>
      <c r="E43" s="10"/>
      <c r="F43" s="16" t="s">
        <v>25</v>
      </c>
      <c r="G43" s="10"/>
      <c r="H43" s="10"/>
      <c r="I43" s="10"/>
      <c r="J43" s="16" t="s">
        <v>26</v>
      </c>
    </row>
    <row r="44" customFormat="false" ht="14.05" hidden="false" customHeight="false" outlineLevel="0" collapsed="false">
      <c r="B44" s="1" t="s">
        <v>27</v>
      </c>
      <c r="D44" s="10" t="n">
        <v>39840</v>
      </c>
      <c r="E44" s="10"/>
      <c r="F44" s="10" t="s">
        <v>28</v>
      </c>
      <c r="G44" s="10"/>
      <c r="H44" s="10" t="n">
        <v>55350</v>
      </c>
      <c r="I44" s="10"/>
      <c r="J44" s="10"/>
    </row>
    <row r="45" customFormat="false" ht="14.05" hidden="false" customHeight="false" outlineLevel="0" collapsed="false">
      <c r="B45" s="1" t="s">
        <v>6</v>
      </c>
      <c r="D45" s="10" t="n">
        <v>15000</v>
      </c>
      <c r="E45" s="10"/>
      <c r="F45" s="10" t="s">
        <v>29</v>
      </c>
      <c r="G45" s="10"/>
      <c r="H45" s="10" t="n">
        <v>1344</v>
      </c>
      <c r="I45" s="10"/>
      <c r="J45" s="10"/>
    </row>
    <row r="46" customFormat="false" ht="14.05" hidden="false" customHeight="false" outlineLevel="0" collapsed="false">
      <c r="B46" s="1" t="s">
        <v>30</v>
      </c>
      <c r="D46" s="10" t="n">
        <v>8800</v>
      </c>
      <c r="E46" s="10"/>
      <c r="F46" s="10"/>
      <c r="G46" s="10"/>
      <c r="H46" s="10"/>
      <c r="I46" s="10"/>
      <c r="J46" s="10"/>
    </row>
    <row r="47" customFormat="false" ht="14.05" hidden="false" customHeight="false" outlineLevel="0" collapsed="false">
      <c r="D47" s="19" t="n">
        <f aca="false">SUM(D44:D46)</f>
        <v>63640</v>
      </c>
      <c r="H47" s="19" t="n">
        <f aca="false">SUM(H44:H46)</f>
        <v>56694</v>
      </c>
      <c r="J47" s="19" t="n">
        <f aca="false">SUM(D47:H47)</f>
        <v>120334</v>
      </c>
    </row>
    <row r="50" customFormat="false" ht="14.05" hidden="false" customHeight="false" outlineLevel="0" collapsed="false">
      <c r="B50" s="20" t="s">
        <v>32</v>
      </c>
      <c r="C50" s="21"/>
      <c r="D50" s="21"/>
      <c r="E50" s="21"/>
      <c r="F50" s="21"/>
      <c r="G50" s="21"/>
      <c r="H50" s="21"/>
      <c r="I50" s="21"/>
      <c r="J50" s="21"/>
    </row>
    <row r="52" customFormat="false" ht="14.05" hidden="false" customHeight="false" outlineLevel="0" collapsed="false">
      <c r="B52" s="1" t="s">
        <v>17</v>
      </c>
      <c r="D52" s="10" t="n">
        <v>30000</v>
      </c>
    </row>
    <row r="53" customFormat="false" ht="14.05" hidden="false" customHeight="false" outlineLevel="0" collapsed="false">
      <c r="B53" s="1" t="s">
        <v>18</v>
      </c>
      <c r="D53" s="10" t="n">
        <v>18000</v>
      </c>
    </row>
    <row r="54" customFormat="false" ht="14.05" hidden="false" customHeight="false" outlineLevel="0" collapsed="false">
      <c r="B54" s="1" t="s">
        <v>19</v>
      </c>
      <c r="D54" s="10" t="n">
        <v>8600</v>
      </c>
    </row>
    <row r="55" customFormat="false" ht="14.05" hidden="false" customHeight="false" outlineLevel="0" collapsed="false">
      <c r="B55" s="1" t="s">
        <v>20</v>
      </c>
      <c r="D55" s="10" t="n">
        <v>10000</v>
      </c>
    </row>
    <row r="56" customFormat="false" ht="14.05" hidden="false" customHeight="false" outlineLevel="0" collapsed="false">
      <c r="B56" s="1" t="s">
        <v>21</v>
      </c>
      <c r="D56" s="10" t="n">
        <v>170000</v>
      </c>
    </row>
    <row r="57" customFormat="false" ht="14.05" hidden="false" customHeight="false" outlineLevel="0" collapsed="false">
      <c r="D57" s="19" t="n">
        <f aca="false">SUM(D52:D56)</f>
        <v>236600</v>
      </c>
    </row>
    <row r="62" customFormat="false" ht="17.65" hidden="false" customHeight="false" outlineLevel="0" collapsed="false">
      <c r="B62" s="11" t="s">
        <v>33</v>
      </c>
      <c r="C62" s="11"/>
      <c r="D62" s="11"/>
      <c r="E62" s="11"/>
      <c r="F62" s="11"/>
      <c r="G62" s="11"/>
      <c r="H62" s="11"/>
      <c r="I62" s="11"/>
      <c r="J62" s="11"/>
    </row>
    <row r="64" customFormat="false" ht="14.05" hidden="false" customHeight="false" outlineLevel="0" collapsed="false">
      <c r="B64" s="6" t="s">
        <v>34</v>
      </c>
    </row>
    <row r="66" customFormat="false" ht="14.05" hidden="false" customHeight="false" outlineLevel="0" collapsed="false">
      <c r="B66" s="13" t="s">
        <v>35</v>
      </c>
      <c r="C66" s="13"/>
      <c r="D66" s="13" t="s">
        <v>36</v>
      </c>
      <c r="E66" s="13"/>
      <c r="F66" s="13"/>
      <c r="G66" s="13"/>
      <c r="H66" s="13"/>
    </row>
    <row r="68" customFormat="false" ht="14.05" hidden="false" customHeight="false" outlineLevel="0" collapsed="false">
      <c r="B68" s="1" t="s">
        <v>37</v>
      </c>
      <c r="D68" s="1" t="s">
        <v>38</v>
      </c>
      <c r="F68" s="1" t="s">
        <v>49</v>
      </c>
      <c r="H68" s="10" t="n">
        <v>9192</v>
      </c>
    </row>
    <row r="69" customFormat="false" ht="14.05" hidden="false" customHeight="false" outlineLevel="0" collapsed="false">
      <c r="D69" s="1" t="s">
        <v>39</v>
      </c>
      <c r="F69" s="1" t="s">
        <v>50</v>
      </c>
      <c r="H69" s="10" t="n">
        <v>12620</v>
      </c>
    </row>
    <row r="70" customFormat="false" ht="14.05" hidden="false" customHeight="false" outlineLevel="0" collapsed="false">
      <c r="H70" s="17" t="n">
        <f aca="false">SUM(H68:H69)</f>
        <v>21812</v>
      </c>
    </row>
    <row r="71" customFormat="false" ht="14.05" hidden="false" customHeight="false" outlineLevel="0" collapsed="false">
      <c r="H71" s="18"/>
    </row>
    <row r="72" customFormat="false" ht="14.05" hidden="false" customHeight="false" outlineLevel="0" collapsed="false">
      <c r="F72" s="9" t="s">
        <v>15</v>
      </c>
      <c r="G72" s="1" t="s">
        <v>40</v>
      </c>
      <c r="H72" s="6" t="n">
        <v>10.84724005</v>
      </c>
    </row>
    <row r="73" customFormat="false" ht="14.05" hidden="false" customHeight="false" outlineLevel="0" collapsed="false">
      <c r="B73" s="1" t="s">
        <v>41</v>
      </c>
      <c r="F73" s="1" t="s">
        <v>42</v>
      </c>
    </row>
    <row r="75" customFormat="false" ht="14.05" hidden="false" customHeight="false" outlineLevel="0" collapsed="false">
      <c r="B75" s="13" t="s">
        <v>43</v>
      </c>
      <c r="C75" s="13"/>
      <c r="D75" s="13"/>
      <c r="E75" s="13"/>
      <c r="F75" s="13"/>
      <c r="G75" s="13"/>
      <c r="H75" s="13"/>
    </row>
    <row r="77" customFormat="false" ht="14.05" hidden="false" customHeight="false" outlineLevel="0" collapsed="false">
      <c r="B77" s="1" t="s">
        <v>44</v>
      </c>
      <c r="F77" s="1" t="s">
        <v>45</v>
      </c>
      <c r="H77" s="10" t="n">
        <v>99707.83</v>
      </c>
    </row>
    <row r="78" customFormat="false" ht="14.05" hidden="false" customHeight="false" outlineLevel="0" collapsed="false">
      <c r="F78" s="1" t="s">
        <v>46</v>
      </c>
      <c r="H78" s="10" t="n">
        <v>136892.17</v>
      </c>
    </row>
    <row r="79" customFormat="false" ht="14.05" hidden="false" customHeight="false" outlineLevel="0" collapsed="false">
      <c r="H79" s="17" t="n">
        <f aca="false">SUM(H77:H78)</f>
        <v>236600</v>
      </c>
    </row>
    <row r="81" customFormat="false" ht="14.05" hidden="false" customHeight="false" outlineLevel="0" collapsed="false">
      <c r="B81" s="13" t="s">
        <v>43</v>
      </c>
      <c r="C81" s="4"/>
      <c r="D81" s="4"/>
      <c r="E81" s="4"/>
      <c r="F81" s="4"/>
      <c r="G81" s="4"/>
      <c r="H81" s="4"/>
    </row>
    <row r="83" customFormat="false" ht="14.05" hidden="false" customHeight="false" outlineLevel="0" collapsed="false">
      <c r="D83" s="23" t="s">
        <v>47</v>
      </c>
      <c r="E83" s="23"/>
      <c r="F83" s="23" t="s">
        <v>48</v>
      </c>
      <c r="G83" s="23"/>
      <c r="H83" s="23" t="s">
        <v>26</v>
      </c>
    </row>
    <row r="85" customFormat="false" ht="14.05" hidden="false" customHeight="false" outlineLevel="0" collapsed="false">
      <c r="B85" s="1" t="s">
        <v>45</v>
      </c>
      <c r="D85" s="10" t="n">
        <v>83946.4</v>
      </c>
      <c r="E85" s="10"/>
      <c r="F85" s="10" t="n">
        <v>99707.83</v>
      </c>
      <c r="G85" s="10"/>
      <c r="H85" s="10" t="n">
        <v>183654.23</v>
      </c>
    </row>
    <row r="86" customFormat="false" ht="14.05" hidden="false" customHeight="false" outlineLevel="0" collapsed="false">
      <c r="B86" s="1" t="s">
        <v>46</v>
      </c>
      <c r="D86" s="10" t="n">
        <v>120334</v>
      </c>
      <c r="E86" s="10"/>
      <c r="F86" s="10" t="n">
        <v>136892.17</v>
      </c>
      <c r="G86" s="10"/>
      <c r="H86" s="10" t="n">
        <v>257226.17</v>
      </c>
    </row>
    <row r="87" customFormat="false" ht="14.05" hidden="false" customHeight="false" outlineLevel="0" collapsed="false">
      <c r="D87" s="10"/>
      <c r="E87" s="10"/>
      <c r="F87" s="10"/>
      <c r="G87" s="10"/>
      <c r="H87" s="17" t="n">
        <f aca="false">SUM(H85:H86)</f>
        <v>440880.4</v>
      </c>
    </row>
  </sheetData>
  <mergeCells count="3">
    <mergeCell ref="B2:H2"/>
    <mergeCell ref="B32:J32"/>
    <mergeCell ref="B62:J6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U10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H116" activeCellId="0" sqref="H116"/>
    </sheetView>
  </sheetViews>
  <sheetFormatPr defaultRowHeight="14.05"/>
  <cols>
    <col collapsed="false" hidden="false" max="1" min="1" style="1" width="8.70918367346939"/>
    <col collapsed="false" hidden="false" max="2" min="2" style="1" width="29.2908163265306"/>
    <col collapsed="false" hidden="false" max="3" min="3" style="1" width="2.87244897959184"/>
    <col collapsed="false" hidden="false" max="4" min="4" style="1" width="14.7857142857143"/>
    <col collapsed="false" hidden="false" max="5" min="5" style="1" width="3.59183673469388"/>
    <col collapsed="false" hidden="false" max="6" min="6" style="1" width="18.8112244897959"/>
    <col collapsed="false" hidden="false" max="7" min="7" style="1" width="4.30102040816327"/>
    <col collapsed="false" hidden="false" max="8" min="8" style="1" width="14.2091836734694"/>
    <col collapsed="false" hidden="false" max="9" min="9" style="1" width="3.30102040816327"/>
    <col collapsed="false" hidden="false" max="10" min="10" style="1" width="11.6275510204082"/>
    <col collapsed="false" hidden="false" max="12" min="11" style="1" width="8.70918367346939"/>
    <col collapsed="false" hidden="false" max="13" min="13" style="1" width="13.3571428571429"/>
    <col collapsed="false" hidden="false" max="14" min="14" style="1" width="3.15816326530612"/>
    <col collapsed="false" hidden="false" max="15" min="15" style="1" width="11.6275510204082"/>
    <col collapsed="false" hidden="false" max="16" min="16" style="1" width="2.72448979591837"/>
    <col collapsed="false" hidden="false" max="17" min="17" style="1" width="11.6275510204082"/>
    <col collapsed="false" hidden="false" max="18" min="18" style="1" width="8.70918367346939"/>
    <col collapsed="false" hidden="false" max="19" min="19" style="1" width="11.6275510204082"/>
    <col collapsed="false" hidden="false" max="20" min="20" style="1" width="2.43877551020408"/>
    <col collapsed="false" hidden="false" max="21" min="21" style="1" width="11.6275510204082"/>
    <col collapsed="false" hidden="false" max="1025" min="22" style="1" width="8.70918367346939"/>
  </cols>
  <sheetData>
    <row r="2" customFormat="false" ht="15.25" hidden="false" customHeight="false" outlineLevel="0" collapsed="false">
      <c r="B2" s="2" t="s">
        <v>51</v>
      </c>
      <c r="C2" s="2"/>
      <c r="D2" s="2"/>
      <c r="E2" s="2"/>
      <c r="F2" s="2"/>
      <c r="G2" s="2"/>
      <c r="H2" s="2"/>
      <c r="I2" s="3"/>
      <c r="M2" s="2" t="s">
        <v>52</v>
      </c>
      <c r="N2" s="2"/>
      <c r="O2" s="2"/>
      <c r="P2" s="2"/>
      <c r="Q2" s="2"/>
      <c r="R2" s="2"/>
      <c r="S2" s="2"/>
      <c r="T2" s="2"/>
      <c r="U2" s="2"/>
    </row>
    <row r="4" customFormat="false" ht="14.05" hidden="false" customHeight="false" outlineLevel="0" collapsed="false">
      <c r="B4" s="4"/>
      <c r="C4" s="4"/>
      <c r="D4" s="5" t="s">
        <v>1</v>
      </c>
      <c r="E4" s="5"/>
      <c r="F4" s="5" t="s">
        <v>2</v>
      </c>
      <c r="G4" s="5"/>
      <c r="H4" s="5" t="s">
        <v>3</v>
      </c>
      <c r="O4" s="24" t="s">
        <v>53</v>
      </c>
      <c r="P4" s="24"/>
      <c r="Q4" s="24"/>
      <c r="S4" s="24" t="s">
        <v>2</v>
      </c>
      <c r="T4" s="24"/>
      <c r="U4" s="24"/>
    </row>
    <row r="6" customFormat="false" ht="14.05" hidden="false" customHeight="false" outlineLevel="0" collapsed="false">
      <c r="B6" s="6" t="s">
        <v>4</v>
      </c>
      <c r="E6" s="7"/>
      <c r="G6" s="7"/>
      <c r="H6" s="7"/>
      <c r="O6" s="25" t="s">
        <v>54</v>
      </c>
      <c r="P6" s="26"/>
      <c r="Q6" s="25" t="s">
        <v>55</v>
      </c>
      <c r="R6" s="6"/>
      <c r="S6" s="25" t="s">
        <v>54</v>
      </c>
      <c r="T6" s="26"/>
      <c r="U6" s="25" t="s">
        <v>55</v>
      </c>
    </row>
    <row r="7" customFormat="false" ht="14.05" hidden="false" customHeight="false" outlineLevel="0" collapsed="false">
      <c r="B7" s="1" t="s">
        <v>5</v>
      </c>
      <c r="D7" s="7" t="n">
        <v>3800</v>
      </c>
      <c r="E7" s="7"/>
      <c r="F7" s="7" t="n">
        <v>8300</v>
      </c>
      <c r="G7" s="7"/>
      <c r="H7" s="8" t="n">
        <v>4.8</v>
      </c>
    </row>
    <row r="8" customFormat="false" ht="14.05" hidden="false" customHeight="false" outlineLevel="0" collapsed="false">
      <c r="B8" s="1" t="s">
        <v>6</v>
      </c>
      <c r="D8" s="7" t="n">
        <v>1500</v>
      </c>
      <c r="E8" s="7"/>
      <c r="F8" s="7" t="n">
        <v>1500</v>
      </c>
      <c r="G8" s="7"/>
      <c r="H8" s="7" t="n">
        <v>10</v>
      </c>
      <c r="M8" s="6" t="s">
        <v>56</v>
      </c>
      <c r="N8" s="10"/>
      <c r="O8" s="10" t="n">
        <v>83946.4</v>
      </c>
      <c r="P8" s="10"/>
      <c r="Q8" s="10" t="n">
        <v>83946.4</v>
      </c>
      <c r="R8" s="10"/>
      <c r="S8" s="10" t="n">
        <v>120334</v>
      </c>
      <c r="U8" s="10" t="n">
        <v>120334</v>
      </c>
    </row>
    <row r="9" customFormat="false" ht="14.05" hidden="false" customHeight="false" outlineLevel="0" collapsed="false">
      <c r="B9" s="1" t="s">
        <v>7</v>
      </c>
      <c r="D9" s="7" t="n">
        <v>800</v>
      </c>
      <c r="E9" s="7"/>
      <c r="F9" s="7" t="n">
        <v>1100</v>
      </c>
      <c r="G9" s="7"/>
      <c r="H9" s="7" t="n">
        <v>8</v>
      </c>
      <c r="M9" s="6"/>
      <c r="N9" s="10"/>
      <c r="O9" s="10"/>
      <c r="P9" s="10"/>
      <c r="R9" s="10"/>
      <c r="S9" s="10"/>
      <c r="U9" s="10"/>
    </row>
    <row r="10" customFormat="false" ht="14.05" hidden="false" customHeight="false" outlineLevel="0" collapsed="false">
      <c r="D10" s="7"/>
      <c r="E10" s="7"/>
      <c r="F10" s="7"/>
      <c r="G10" s="7"/>
      <c r="H10" s="7"/>
      <c r="M10" s="6" t="s">
        <v>15</v>
      </c>
      <c r="N10" s="10"/>
      <c r="O10" s="10" t="n">
        <v>99707.83</v>
      </c>
      <c r="P10" s="10"/>
      <c r="Q10" s="10" t="n">
        <v>88709.81</v>
      </c>
      <c r="R10" s="10"/>
      <c r="S10" s="10" t="n">
        <v>136892.17</v>
      </c>
      <c r="U10" s="10" t="n">
        <v>147890.19</v>
      </c>
    </row>
    <row r="11" customFormat="false" ht="14.05" hidden="false" customHeight="false" outlineLevel="0" collapsed="false">
      <c r="B11" s="6" t="s">
        <v>8</v>
      </c>
      <c r="D11" s="7"/>
      <c r="E11" s="7"/>
      <c r="F11" s="7"/>
      <c r="G11" s="7"/>
      <c r="H11" s="7"/>
      <c r="M11" s="6"/>
      <c r="N11" s="10"/>
      <c r="O11" s="10"/>
      <c r="P11" s="10"/>
      <c r="Q11" s="10"/>
      <c r="R11" s="10"/>
      <c r="S11" s="10"/>
      <c r="U11" s="10"/>
    </row>
    <row r="12" customFormat="false" ht="14.05" hidden="false" customHeight="false" outlineLevel="0" collapsed="false">
      <c r="B12" s="1" t="s">
        <v>9</v>
      </c>
      <c r="D12" s="7" t="n">
        <v>200</v>
      </c>
      <c r="E12" s="7"/>
      <c r="F12" s="7" t="n">
        <v>380</v>
      </c>
      <c r="G12" s="7"/>
      <c r="H12" s="7"/>
      <c r="M12" s="6" t="s">
        <v>26</v>
      </c>
      <c r="N12" s="10"/>
      <c r="O12" s="17" t="n">
        <f aca="false">SUM(O8:O11)</f>
        <v>183654.23</v>
      </c>
      <c r="P12" s="18"/>
      <c r="Q12" s="17" t="n">
        <f aca="false">SUM(Q8:Q11)</f>
        <v>172656.21</v>
      </c>
      <c r="R12" s="18"/>
      <c r="S12" s="17" t="n">
        <f aca="false">SUM(S8:S11)</f>
        <v>257226.17</v>
      </c>
      <c r="T12" s="6"/>
      <c r="U12" s="17" t="n">
        <f aca="false">SUM(U8:U11)</f>
        <v>268224.19</v>
      </c>
    </row>
    <row r="13" customFormat="false" ht="14.05" hidden="false" customHeight="false" outlineLevel="0" collapsed="false">
      <c r="B13" s="1" t="s">
        <v>10</v>
      </c>
      <c r="D13" s="7" t="n">
        <v>85</v>
      </c>
      <c r="E13" s="7"/>
      <c r="F13" s="7" t="n">
        <v>140</v>
      </c>
      <c r="G13" s="7"/>
      <c r="H13" s="7"/>
      <c r="N13" s="10"/>
      <c r="O13" s="27"/>
      <c r="P13" s="27"/>
      <c r="Q13" s="27"/>
      <c r="R13" s="27"/>
      <c r="S13" s="27"/>
      <c r="T13" s="28"/>
      <c r="U13" s="29"/>
    </row>
    <row r="14" customFormat="false" ht="17.65" hidden="false" customHeight="false" outlineLevel="0" collapsed="false">
      <c r="B14" s="1" t="s">
        <v>11</v>
      </c>
      <c r="D14" s="7" t="n">
        <v>20</v>
      </c>
      <c r="E14" s="7"/>
      <c r="F14" s="7" t="n">
        <v>30</v>
      </c>
      <c r="G14" s="7"/>
      <c r="H14" s="7"/>
      <c r="N14" s="30"/>
      <c r="O14" s="31" t="s">
        <v>57</v>
      </c>
      <c r="P14" s="31"/>
      <c r="Q14" s="31"/>
      <c r="R14" s="31"/>
      <c r="S14" s="31"/>
      <c r="T14" s="31"/>
      <c r="U14" s="31"/>
    </row>
    <row r="15" customFormat="false" ht="14.05" hidden="false" customHeight="false" outlineLevel="0" collapsed="false">
      <c r="D15" s="7"/>
      <c r="E15" s="7"/>
      <c r="F15" s="7"/>
      <c r="G15" s="7"/>
      <c r="H15" s="7"/>
      <c r="N15" s="10"/>
      <c r="O15" s="10"/>
      <c r="P15" s="10"/>
      <c r="Q15" s="10"/>
      <c r="R15" s="10"/>
      <c r="S15" s="10"/>
    </row>
    <row r="16" customFormat="false" ht="14.05" hidden="false" customHeight="false" outlineLevel="0" collapsed="false">
      <c r="B16" s="6" t="s">
        <v>12</v>
      </c>
      <c r="D16" s="7"/>
      <c r="E16" s="7"/>
      <c r="F16" s="7"/>
      <c r="G16" s="7"/>
      <c r="H16" s="7"/>
      <c r="N16" s="32" t="s">
        <v>58</v>
      </c>
      <c r="P16" s="32"/>
      <c r="Q16" s="32"/>
      <c r="U16" s="1" t="s">
        <v>59</v>
      </c>
    </row>
    <row r="17" customFormat="false" ht="14.05" hidden="false" customHeight="false" outlineLevel="0" collapsed="false">
      <c r="B17" s="1" t="s">
        <v>13</v>
      </c>
      <c r="D17" s="7" t="n">
        <v>300</v>
      </c>
      <c r="E17" s="7"/>
      <c r="F17" s="7" t="n">
        <v>410</v>
      </c>
      <c r="G17" s="7"/>
      <c r="H17" s="8" t="n">
        <v>4.5</v>
      </c>
      <c r="O17" s="32"/>
      <c r="P17" s="32"/>
      <c r="Q17" s="32"/>
    </row>
    <row r="18" customFormat="false" ht="14.05" hidden="false" customHeight="false" outlineLevel="0" collapsed="false">
      <c r="B18" s="1" t="s">
        <v>14</v>
      </c>
      <c r="D18" s="7" t="n">
        <v>24</v>
      </c>
      <c r="E18" s="7"/>
      <c r="F18" s="7" t="n">
        <v>40</v>
      </c>
      <c r="G18" s="7"/>
      <c r="H18" s="8" t="n">
        <v>4.2</v>
      </c>
      <c r="N18" s="32" t="s">
        <v>60</v>
      </c>
      <c r="P18" s="32"/>
      <c r="Q18" s="32"/>
      <c r="U18" s="1" t="s">
        <v>61</v>
      </c>
    </row>
    <row r="19" customFormat="false" ht="14.05" hidden="false" customHeight="false" outlineLevel="0" collapsed="false">
      <c r="B19" s="9"/>
      <c r="C19" s="9"/>
      <c r="D19" s="9"/>
      <c r="E19" s="9"/>
      <c r="F19" s="9"/>
      <c r="G19" s="9"/>
      <c r="H19" s="9"/>
      <c r="O19" s="32"/>
      <c r="P19" s="32"/>
      <c r="Q19" s="32"/>
    </row>
    <row r="20" customFormat="false" ht="15.25" hidden="false" customHeight="false" outlineLevel="0" collapsed="false">
      <c r="O20" s="33" t="s">
        <v>62</v>
      </c>
      <c r="P20" s="33"/>
      <c r="Q20" s="33"/>
      <c r="R20" s="33"/>
      <c r="S20" s="33"/>
      <c r="T20" s="33"/>
      <c r="U20" s="33"/>
    </row>
    <row r="21" customFormat="false" ht="14.05" hidden="false" customHeight="false" outlineLevel="0" collapsed="false">
      <c r="B21" s="6" t="s">
        <v>15</v>
      </c>
      <c r="O21" s="32"/>
      <c r="P21" s="32"/>
      <c r="Q21" s="32"/>
    </row>
    <row r="22" customFormat="false" ht="14.05" hidden="false" customHeight="false" outlineLevel="0" collapsed="false">
      <c r="O22" s="32"/>
      <c r="P22" s="32"/>
      <c r="Q22" s="32"/>
    </row>
    <row r="23" customFormat="false" ht="14.05" hidden="false" customHeight="false" outlineLevel="0" collapsed="false">
      <c r="B23" s="1" t="s">
        <v>17</v>
      </c>
      <c r="D23" s="10" t="n">
        <v>30000</v>
      </c>
      <c r="O23" s="32"/>
      <c r="P23" s="32"/>
      <c r="Q23" s="32"/>
    </row>
    <row r="24" customFormat="false" ht="14.05" hidden="false" customHeight="false" outlineLevel="0" collapsed="false">
      <c r="B24" s="1" t="s">
        <v>18</v>
      </c>
      <c r="D24" s="10" t="n">
        <v>18000</v>
      </c>
      <c r="F24" s="1" t="s">
        <v>16</v>
      </c>
    </row>
    <row r="25" customFormat="false" ht="14.05" hidden="false" customHeight="false" outlineLevel="0" collapsed="false">
      <c r="B25" s="1" t="s">
        <v>19</v>
      </c>
      <c r="D25" s="10" t="n">
        <v>8600</v>
      </c>
    </row>
    <row r="26" customFormat="false" ht="14.05" hidden="false" customHeight="false" outlineLevel="0" collapsed="false">
      <c r="B26" s="1" t="s">
        <v>20</v>
      </c>
      <c r="D26" s="10" t="n">
        <v>10000</v>
      </c>
    </row>
    <row r="27" customFormat="false" ht="14.05" hidden="false" customHeight="false" outlineLevel="0" collapsed="false">
      <c r="B27" s="1" t="s">
        <v>21</v>
      </c>
      <c r="D27" s="10" t="n">
        <v>170000</v>
      </c>
      <c r="F27" s="1" t="s">
        <v>63</v>
      </c>
    </row>
    <row r="32" customFormat="false" ht="17.65" hidden="false" customHeight="false" outlineLevel="0" collapsed="false">
      <c r="B32" s="11" t="s">
        <v>51</v>
      </c>
      <c r="C32" s="11"/>
      <c r="D32" s="11"/>
      <c r="E32" s="11"/>
      <c r="F32" s="11"/>
      <c r="G32" s="11"/>
      <c r="H32" s="11"/>
      <c r="I32" s="11"/>
      <c r="J32" s="11"/>
    </row>
    <row r="34" customFormat="false" ht="14.05" hidden="false" customHeight="false" outlineLevel="0" collapsed="false">
      <c r="B34" s="13" t="s">
        <v>24</v>
      </c>
      <c r="C34" s="4"/>
      <c r="D34" s="4"/>
      <c r="E34" s="14"/>
      <c r="F34" s="14"/>
      <c r="G34" s="14"/>
      <c r="H34" s="14"/>
      <c r="I34" s="14"/>
      <c r="J34" s="14"/>
    </row>
    <row r="35" customFormat="false" ht="14.05" hidden="false" customHeight="false" outlineLevel="0" collapsed="false">
      <c r="A35" s="10"/>
      <c r="B35" s="15" t="s">
        <v>5</v>
      </c>
      <c r="E35" s="10"/>
      <c r="F35" s="16" t="s">
        <v>25</v>
      </c>
      <c r="G35" s="10"/>
      <c r="H35" s="10"/>
      <c r="I35" s="10"/>
      <c r="J35" s="16" t="s">
        <v>26</v>
      </c>
    </row>
    <row r="36" customFormat="false" ht="14.05" hidden="false" customHeight="false" outlineLevel="0" collapsed="false">
      <c r="A36" s="10"/>
      <c r="B36" s="1" t="s">
        <v>27</v>
      </c>
      <c r="D36" s="10"/>
      <c r="E36" s="10"/>
      <c r="F36" s="10" t="s">
        <v>28</v>
      </c>
      <c r="G36" s="10"/>
      <c r="H36" s="10"/>
      <c r="I36" s="10"/>
      <c r="J36" s="10"/>
    </row>
    <row r="37" customFormat="false" ht="14.05" hidden="false" customHeight="false" outlineLevel="0" collapsed="false">
      <c r="A37" s="10"/>
      <c r="B37" s="1" t="s">
        <v>6</v>
      </c>
      <c r="D37" s="10"/>
      <c r="E37" s="10"/>
      <c r="F37" s="10" t="s">
        <v>29</v>
      </c>
      <c r="G37" s="10"/>
      <c r="H37" s="10"/>
      <c r="I37" s="10"/>
      <c r="J37" s="10"/>
    </row>
    <row r="38" customFormat="false" ht="14.05" hidden="false" customHeight="false" outlineLevel="0" collapsed="false">
      <c r="A38" s="10"/>
      <c r="B38" s="1" t="s">
        <v>30</v>
      </c>
      <c r="D38" s="10"/>
      <c r="E38" s="10"/>
      <c r="F38" s="10"/>
      <c r="G38" s="10"/>
      <c r="H38" s="10"/>
      <c r="I38" s="10"/>
      <c r="J38" s="10"/>
    </row>
    <row r="39" customFormat="false" ht="14.05" hidden="false" customHeight="false" outlineLevel="0" collapsed="false">
      <c r="A39" s="10"/>
      <c r="D39" s="17" t="n">
        <f aca="false">SUM(D36:D38)</f>
        <v>0</v>
      </c>
      <c r="E39" s="18"/>
      <c r="F39" s="18"/>
      <c r="G39" s="18"/>
      <c r="H39" s="17" t="n">
        <f aca="false">SUM(H36:H38)</f>
        <v>0</v>
      </c>
      <c r="I39" s="10"/>
      <c r="J39" s="17" t="n">
        <f aca="false">SUM(D39:H39)</f>
        <v>0</v>
      </c>
    </row>
    <row r="40" customFormat="false" ht="14.05" hidden="false" customHeight="false" outlineLevel="0" collapsed="false">
      <c r="A40" s="10"/>
      <c r="D40" s="10"/>
      <c r="E40" s="10"/>
      <c r="F40" s="10"/>
      <c r="G40" s="10"/>
      <c r="H40" s="10"/>
      <c r="I40" s="10"/>
      <c r="J40" s="10"/>
    </row>
    <row r="41" customFormat="false" ht="14.05" hidden="false" customHeight="false" outlineLevel="0" collapsed="false">
      <c r="A41" s="10"/>
      <c r="B41" s="13" t="s">
        <v>31</v>
      </c>
      <c r="C41" s="4"/>
      <c r="D41" s="14"/>
      <c r="E41" s="14"/>
      <c r="F41" s="14"/>
      <c r="G41" s="14"/>
      <c r="H41" s="14"/>
      <c r="I41" s="14"/>
      <c r="J41" s="14"/>
    </row>
    <row r="42" customFormat="false" ht="14.05" hidden="false" customHeight="false" outlineLevel="0" collapsed="false">
      <c r="A42" s="10"/>
      <c r="B42" s="15" t="s">
        <v>5</v>
      </c>
      <c r="E42" s="10"/>
      <c r="F42" s="16" t="s">
        <v>25</v>
      </c>
      <c r="G42" s="10"/>
      <c r="H42" s="10"/>
      <c r="I42" s="10"/>
      <c r="J42" s="16" t="s">
        <v>26</v>
      </c>
    </row>
    <row r="43" customFormat="false" ht="14.05" hidden="false" customHeight="false" outlineLevel="0" collapsed="false">
      <c r="A43" s="10"/>
      <c r="B43" s="1" t="s">
        <v>27</v>
      </c>
      <c r="D43" s="10"/>
      <c r="E43" s="10"/>
      <c r="F43" s="10" t="s">
        <v>28</v>
      </c>
      <c r="G43" s="10"/>
      <c r="H43" s="10"/>
      <c r="I43" s="10"/>
      <c r="J43" s="10"/>
    </row>
    <row r="44" customFormat="false" ht="14.05" hidden="false" customHeight="false" outlineLevel="0" collapsed="false">
      <c r="A44" s="10"/>
      <c r="B44" s="1" t="s">
        <v>6</v>
      </c>
      <c r="D44" s="10"/>
      <c r="E44" s="10"/>
      <c r="F44" s="10" t="s">
        <v>29</v>
      </c>
      <c r="G44" s="10"/>
      <c r="H44" s="10"/>
      <c r="I44" s="10"/>
      <c r="J44" s="10"/>
    </row>
    <row r="45" customFormat="false" ht="14.05" hidden="false" customHeight="false" outlineLevel="0" collapsed="false">
      <c r="A45" s="10"/>
      <c r="B45" s="1" t="s">
        <v>30</v>
      </c>
      <c r="D45" s="10"/>
      <c r="E45" s="10"/>
      <c r="F45" s="10"/>
      <c r="G45" s="10"/>
      <c r="H45" s="10"/>
      <c r="I45" s="10"/>
      <c r="J45" s="10"/>
    </row>
    <row r="46" customFormat="false" ht="14.05" hidden="false" customHeight="false" outlineLevel="0" collapsed="false">
      <c r="A46" s="10"/>
      <c r="D46" s="19" t="n">
        <f aca="false">SUM(D43:D45)</f>
        <v>0</v>
      </c>
      <c r="H46" s="19" t="n">
        <f aca="false">SUM(H43:H45)</f>
        <v>0</v>
      </c>
      <c r="J46" s="19" t="n">
        <f aca="false">SUM(D46:H46)</f>
        <v>0</v>
      </c>
    </row>
    <row r="49" customFormat="false" ht="14.05" hidden="false" customHeight="false" outlineLevel="0" collapsed="false">
      <c r="B49" s="20" t="s">
        <v>32</v>
      </c>
      <c r="C49" s="21"/>
      <c r="D49" s="21"/>
      <c r="E49" s="21"/>
      <c r="F49" s="21"/>
      <c r="G49" s="21"/>
      <c r="H49" s="21"/>
      <c r="I49" s="21"/>
      <c r="J49" s="21"/>
    </row>
    <row r="50" customFormat="false" ht="14.05" hidden="false" customHeight="false" outlineLevel="0" collapsed="false">
      <c r="B50" s="34"/>
      <c r="C50" s="32"/>
      <c r="D50" s="32"/>
      <c r="E50" s="32"/>
      <c r="F50" s="32"/>
      <c r="G50" s="32"/>
      <c r="H50" s="32"/>
      <c r="I50" s="32"/>
      <c r="J50" s="32"/>
    </row>
    <row r="51" customFormat="false" ht="14.05" hidden="false" customHeight="false" outlineLevel="0" collapsed="false">
      <c r="B51" s="6" t="s">
        <v>64</v>
      </c>
      <c r="F51" s="6" t="s">
        <v>65</v>
      </c>
    </row>
    <row r="52" customFormat="false" ht="14.05" hidden="false" customHeight="false" outlineLevel="0" collapsed="false">
      <c r="B52" s="1" t="s">
        <v>17</v>
      </c>
      <c r="D52" s="10"/>
      <c r="F52" s="1" t="s">
        <v>21</v>
      </c>
      <c r="H52" s="10"/>
    </row>
    <row r="53" customFormat="false" ht="14.05" hidden="false" customHeight="false" outlineLevel="0" collapsed="false">
      <c r="B53" s="1" t="s">
        <v>18</v>
      </c>
      <c r="D53" s="10"/>
    </row>
    <row r="54" customFormat="false" ht="14.05" hidden="false" customHeight="false" outlineLevel="0" collapsed="false">
      <c r="B54" s="1" t="s">
        <v>19</v>
      </c>
      <c r="D54" s="10"/>
    </row>
    <row r="55" customFormat="false" ht="14.05" hidden="false" customHeight="false" outlineLevel="0" collapsed="false">
      <c r="B55" s="1" t="s">
        <v>20</v>
      </c>
      <c r="D55" s="10"/>
    </row>
    <row r="56" customFormat="false" ht="14.05" hidden="false" customHeight="false" outlineLevel="0" collapsed="false">
      <c r="D56" s="19" t="n">
        <f aca="false">SUM(D52:D55)</f>
        <v>0</v>
      </c>
      <c r="H56" s="19" t="n">
        <f aca="false">SUM(H52:H55)</f>
        <v>0</v>
      </c>
    </row>
    <row r="62" customFormat="false" ht="17.65" hidden="false" customHeight="false" outlineLevel="0" collapsed="false">
      <c r="B62" s="11" t="s">
        <v>51</v>
      </c>
      <c r="C62" s="11"/>
      <c r="D62" s="11"/>
      <c r="E62" s="11"/>
      <c r="F62" s="11"/>
      <c r="G62" s="11"/>
      <c r="H62" s="11"/>
      <c r="I62" s="35"/>
      <c r="J62" s="36"/>
    </row>
    <row r="64" customFormat="false" ht="14.05" hidden="false" customHeight="false" outlineLevel="0" collapsed="false">
      <c r="B64" s="6" t="s">
        <v>66</v>
      </c>
    </row>
    <row r="65" customFormat="false" ht="14.05" hidden="false" customHeight="false" outlineLevel="0" collapsed="false">
      <c r="B65" s="6"/>
    </row>
    <row r="66" customFormat="false" ht="14.05" hidden="false" customHeight="false" outlineLevel="0" collapsed="false">
      <c r="B66" s="6" t="s">
        <v>67</v>
      </c>
    </row>
    <row r="68" customFormat="false" ht="14.05" hidden="false" customHeight="false" outlineLevel="0" collapsed="false">
      <c r="B68" s="13"/>
      <c r="C68" s="13"/>
      <c r="D68" s="13" t="s">
        <v>45</v>
      </c>
      <c r="E68" s="13"/>
      <c r="F68" s="13" t="s">
        <v>46</v>
      </c>
      <c r="G68" s="13"/>
      <c r="H68" s="13" t="s">
        <v>26</v>
      </c>
    </row>
    <row r="70" customFormat="false" ht="14.05" hidden="false" customHeight="false" outlineLevel="0" collapsed="false">
      <c r="B70" s="1" t="s">
        <v>9</v>
      </c>
    </row>
    <row r="71" customFormat="false" ht="14.05" hidden="false" customHeight="false" outlineLevel="0" collapsed="false">
      <c r="B71" s="1" t="s">
        <v>10</v>
      </c>
    </row>
    <row r="72" customFormat="false" ht="14.05" hidden="false" customHeight="false" outlineLevel="0" collapsed="false">
      <c r="B72" s="1" t="s">
        <v>11</v>
      </c>
    </row>
    <row r="73" customFormat="false" ht="14.05" hidden="false" customHeight="false" outlineLevel="0" collapsed="false">
      <c r="B73" s="1" t="s">
        <v>68</v>
      </c>
      <c r="D73" s="37" t="n">
        <f aca="false">SUM(D70:D72)</f>
        <v>0</v>
      </c>
      <c r="F73" s="37" t="n">
        <f aca="false">SUM(F70:F72)</f>
        <v>0</v>
      </c>
      <c r="H73" s="37" t="n">
        <f aca="false">SUM(D73:F73)</f>
        <v>0</v>
      </c>
    </row>
    <row r="75" customFormat="false" ht="14.05" hidden="false" customHeight="false" outlineLevel="0" collapsed="false">
      <c r="B75" s="1" t="s">
        <v>69</v>
      </c>
      <c r="D75" s="9" t="s">
        <v>21</v>
      </c>
      <c r="E75" s="1" t="s">
        <v>40</v>
      </c>
      <c r="F75" s="6"/>
    </row>
    <row r="76" customFormat="false" ht="14.05" hidden="false" customHeight="false" outlineLevel="0" collapsed="false">
      <c r="D76" s="1" t="s">
        <v>70</v>
      </c>
    </row>
    <row r="78" customFormat="false" ht="14.05" hidden="false" customHeight="false" outlineLevel="0" collapsed="false">
      <c r="B78" s="6" t="s">
        <v>71</v>
      </c>
    </row>
    <row r="79" customFormat="false" ht="14.05" hidden="false" customHeight="false" outlineLevel="0" collapsed="false">
      <c r="B79" s="4" t="s">
        <v>35</v>
      </c>
      <c r="C79" s="4"/>
      <c r="D79" s="4" t="s">
        <v>72</v>
      </c>
      <c r="E79" s="4"/>
      <c r="F79" s="4"/>
      <c r="G79" s="4"/>
      <c r="H79" s="4"/>
    </row>
    <row r="80" customFormat="false" ht="14.05" hidden="false" customHeight="false" outlineLevel="0" collapsed="false">
      <c r="B80" s="32"/>
      <c r="C80" s="32"/>
      <c r="D80" s="32"/>
      <c r="E80" s="32"/>
      <c r="F80" s="32"/>
      <c r="G80" s="32"/>
      <c r="H80" s="32"/>
    </row>
    <row r="81" customFormat="false" ht="14.05" hidden="false" customHeight="false" outlineLevel="0" collapsed="false">
      <c r="B81" s="32" t="s">
        <v>37</v>
      </c>
      <c r="C81" s="32"/>
      <c r="D81" s="1" t="s">
        <v>38</v>
      </c>
      <c r="F81" s="1" t="s">
        <v>49</v>
      </c>
      <c r="H81" s="10"/>
    </row>
    <row r="82" customFormat="false" ht="14.05" hidden="false" customHeight="false" outlineLevel="0" collapsed="false">
      <c r="B82" s="32"/>
      <c r="C82" s="32"/>
      <c r="D82" s="1" t="s">
        <v>39</v>
      </c>
      <c r="F82" s="1" t="s">
        <v>50</v>
      </c>
      <c r="H82" s="10"/>
    </row>
    <row r="83" customFormat="false" ht="14.05" hidden="false" customHeight="false" outlineLevel="0" collapsed="false">
      <c r="B83" s="32"/>
      <c r="C83" s="32"/>
      <c r="H83" s="17" t="n">
        <f aca="false">SUM(H81:H82)</f>
        <v>0</v>
      </c>
    </row>
    <row r="84" customFormat="false" ht="14.05" hidden="false" customHeight="false" outlineLevel="0" collapsed="false">
      <c r="B84" s="32"/>
      <c r="C84" s="32"/>
      <c r="H84" s="18"/>
    </row>
    <row r="85" customFormat="false" ht="14.05" hidden="false" customHeight="false" outlineLevel="0" collapsed="false">
      <c r="B85" s="32" t="s">
        <v>73</v>
      </c>
      <c r="C85" s="32"/>
      <c r="F85" s="9" t="s">
        <v>74</v>
      </c>
      <c r="G85" s="1" t="s">
        <v>40</v>
      </c>
      <c r="H85" s="6"/>
    </row>
    <row r="86" customFormat="false" ht="14.05" hidden="false" customHeight="false" outlineLevel="0" collapsed="false">
      <c r="B86" s="32"/>
      <c r="C86" s="32"/>
      <c r="F86" s="1" t="s">
        <v>42</v>
      </c>
    </row>
    <row r="87" customFormat="false" ht="14.05" hidden="false" customHeight="false" outlineLevel="0" collapsed="false">
      <c r="B87" s="9"/>
      <c r="C87" s="9"/>
      <c r="D87" s="9"/>
      <c r="E87" s="9"/>
      <c r="F87" s="9"/>
      <c r="G87" s="9"/>
      <c r="H87" s="9"/>
    </row>
    <row r="90" customFormat="false" ht="17.65" hidden="false" customHeight="false" outlineLevel="0" collapsed="false">
      <c r="B90" s="11" t="s">
        <v>51</v>
      </c>
      <c r="C90" s="11"/>
      <c r="D90" s="11"/>
      <c r="E90" s="11"/>
      <c r="F90" s="11"/>
      <c r="G90" s="11"/>
      <c r="H90" s="11"/>
    </row>
    <row r="92" customFormat="false" ht="14.05" hidden="false" customHeight="false" outlineLevel="0" collapsed="false">
      <c r="B92" s="6" t="s">
        <v>43</v>
      </c>
    </row>
    <row r="94" customFormat="false" ht="14.05" hidden="false" customHeight="false" outlineLevel="0" collapsed="false">
      <c r="B94" s="6" t="s">
        <v>45</v>
      </c>
      <c r="D94" s="1" t="s">
        <v>75</v>
      </c>
      <c r="G94" s="1" t="s">
        <v>40</v>
      </c>
      <c r="H94" s="10"/>
    </row>
    <row r="95" customFormat="false" ht="14.05" hidden="false" customHeight="false" outlineLevel="0" collapsed="false">
      <c r="B95" s="6"/>
      <c r="D95" s="1" t="s">
        <v>76</v>
      </c>
      <c r="G95" s="1" t="s">
        <v>40</v>
      </c>
      <c r="H95" s="10"/>
    </row>
    <row r="96" customFormat="false" ht="14.05" hidden="false" customHeight="false" outlineLevel="0" collapsed="false">
      <c r="B96" s="6"/>
      <c r="H96" s="10"/>
    </row>
    <row r="97" customFormat="false" ht="14.05" hidden="false" customHeight="false" outlineLevel="0" collapsed="false">
      <c r="B97" s="6" t="s">
        <v>46</v>
      </c>
      <c r="D97" s="1" t="s">
        <v>75</v>
      </c>
      <c r="G97" s="1" t="s">
        <v>40</v>
      </c>
      <c r="H97" s="10"/>
    </row>
    <row r="98" customFormat="false" ht="14.05" hidden="false" customHeight="false" outlineLevel="0" collapsed="false">
      <c r="D98" s="1" t="s">
        <v>76</v>
      </c>
      <c r="G98" s="1" t="s">
        <v>40</v>
      </c>
      <c r="H98" s="10"/>
    </row>
    <row r="99" customFormat="false" ht="14.05" hidden="false" customHeight="false" outlineLevel="0" collapsed="false">
      <c r="H99" s="10"/>
    </row>
    <row r="100" customFormat="false" ht="14.05" hidden="false" customHeight="false" outlineLevel="0" collapsed="false">
      <c r="B100" s="38" t="s">
        <v>77</v>
      </c>
      <c r="C100" s="9"/>
      <c r="D100" s="9"/>
      <c r="E100" s="9"/>
      <c r="F100" s="9"/>
      <c r="G100" s="9"/>
      <c r="H100" s="9"/>
    </row>
    <row r="102" customFormat="false" ht="14.05" hidden="false" customHeight="false" outlineLevel="0" collapsed="false">
      <c r="D102" s="26" t="s">
        <v>47</v>
      </c>
      <c r="E102" s="26"/>
      <c r="F102" s="26" t="s">
        <v>21</v>
      </c>
      <c r="G102" s="26"/>
      <c r="H102" s="26" t="s">
        <v>78</v>
      </c>
      <c r="I102" s="26"/>
      <c r="J102" s="26" t="s">
        <v>26</v>
      </c>
    </row>
    <row r="104" customFormat="false" ht="14.05" hidden="false" customHeight="false" outlineLevel="0" collapsed="false">
      <c r="B104" s="6" t="s">
        <v>45</v>
      </c>
      <c r="D104" s="10"/>
      <c r="E104" s="10"/>
      <c r="F104" s="10"/>
      <c r="G104" s="10"/>
      <c r="H104" s="10"/>
      <c r="I104" s="10"/>
      <c r="J104" s="10"/>
    </row>
    <row r="105" customFormat="false" ht="14.05" hidden="false" customHeight="false" outlineLevel="0" collapsed="false">
      <c r="B105" s="6"/>
      <c r="D105" s="10"/>
      <c r="E105" s="10"/>
      <c r="F105" s="10"/>
      <c r="G105" s="10"/>
      <c r="H105" s="10"/>
      <c r="I105" s="10"/>
      <c r="J105" s="10"/>
    </row>
    <row r="106" customFormat="false" ht="14.05" hidden="false" customHeight="false" outlineLevel="0" collapsed="false">
      <c r="B106" s="6" t="s">
        <v>46</v>
      </c>
      <c r="D106" s="10"/>
      <c r="E106" s="10"/>
      <c r="F106" s="10"/>
      <c r="G106" s="10"/>
      <c r="H106" s="10"/>
      <c r="I106" s="10"/>
      <c r="J106" s="10"/>
    </row>
    <row r="107" customFormat="false" ht="14.05" hidden="false" customHeight="false" outlineLevel="0" collapsed="false">
      <c r="J107" s="19" t="n">
        <f aca="false">SUM(J104:J106)</f>
        <v>0</v>
      </c>
    </row>
  </sheetData>
  <mergeCells count="9">
    <mergeCell ref="B2:H2"/>
    <mergeCell ref="M2:U2"/>
    <mergeCell ref="O4:Q4"/>
    <mergeCell ref="S4:U4"/>
    <mergeCell ref="O14:U14"/>
    <mergeCell ref="O20:U20"/>
    <mergeCell ref="B32:J32"/>
    <mergeCell ref="B62:H62"/>
    <mergeCell ref="B90:H9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U10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24" activeCellId="0" sqref="D24"/>
    </sheetView>
  </sheetViews>
  <sheetFormatPr defaultRowHeight="14.05"/>
  <cols>
    <col collapsed="false" hidden="false" max="1" min="1" style="1" width="8.70918367346939"/>
    <col collapsed="false" hidden="false" max="2" min="2" style="1" width="29.2908163265306"/>
    <col collapsed="false" hidden="false" max="3" min="3" style="1" width="2.87244897959184"/>
    <col collapsed="false" hidden="false" max="4" min="4" style="1" width="14.7857142857143"/>
    <col collapsed="false" hidden="false" max="5" min="5" style="1" width="3.59183673469388"/>
    <col collapsed="false" hidden="false" max="6" min="6" style="1" width="18.8112244897959"/>
    <col collapsed="false" hidden="false" max="7" min="7" style="1" width="4.30102040816327"/>
    <col collapsed="false" hidden="false" max="8" min="8" style="1" width="14.2091836734694"/>
    <col collapsed="false" hidden="false" max="9" min="9" style="1" width="3.30102040816327"/>
    <col collapsed="false" hidden="false" max="10" min="10" style="1" width="11.6275510204082"/>
    <col collapsed="false" hidden="false" max="12" min="11" style="1" width="8.70918367346939"/>
    <col collapsed="false" hidden="false" max="13" min="13" style="1" width="13.3571428571429"/>
    <col collapsed="false" hidden="false" max="14" min="14" style="1" width="3.15816326530612"/>
    <col collapsed="false" hidden="false" max="15" min="15" style="1" width="11.6275510204082"/>
    <col collapsed="false" hidden="false" max="16" min="16" style="1" width="2.72448979591837"/>
    <col collapsed="false" hidden="false" max="17" min="17" style="1" width="11.6275510204082"/>
    <col collapsed="false" hidden="false" max="18" min="18" style="1" width="8.70918367346939"/>
    <col collapsed="false" hidden="false" max="19" min="19" style="1" width="11.6275510204082"/>
    <col collapsed="false" hidden="false" max="20" min="20" style="1" width="2.43877551020408"/>
    <col collapsed="false" hidden="false" max="21" min="21" style="1" width="11.6275510204082"/>
    <col collapsed="false" hidden="false" max="1025" min="22" style="1" width="8.70918367346939"/>
  </cols>
  <sheetData>
    <row r="2" customFormat="false" ht="15.25" hidden="false" customHeight="false" outlineLevel="0" collapsed="false">
      <c r="B2" s="2" t="s">
        <v>51</v>
      </c>
      <c r="C2" s="2"/>
      <c r="D2" s="2"/>
      <c r="E2" s="2"/>
      <c r="F2" s="2"/>
      <c r="G2" s="2"/>
      <c r="H2" s="2"/>
      <c r="I2" s="3"/>
      <c r="M2" s="2" t="s">
        <v>52</v>
      </c>
      <c r="N2" s="2"/>
      <c r="O2" s="2"/>
      <c r="P2" s="2"/>
      <c r="Q2" s="2"/>
      <c r="R2" s="2"/>
      <c r="S2" s="2"/>
      <c r="T2" s="2"/>
      <c r="U2" s="2"/>
    </row>
    <row r="4" customFormat="false" ht="14.05" hidden="false" customHeight="false" outlineLevel="0" collapsed="false">
      <c r="B4" s="4"/>
      <c r="C4" s="4"/>
      <c r="D4" s="5" t="s">
        <v>1</v>
      </c>
      <c r="E4" s="5"/>
      <c r="F4" s="5" t="s">
        <v>2</v>
      </c>
      <c r="G4" s="5"/>
      <c r="H4" s="5" t="s">
        <v>3</v>
      </c>
      <c r="O4" s="24" t="s">
        <v>53</v>
      </c>
      <c r="P4" s="24"/>
      <c r="Q4" s="24"/>
      <c r="S4" s="24" t="s">
        <v>2</v>
      </c>
      <c r="T4" s="24"/>
      <c r="U4" s="24"/>
    </row>
    <row r="6" customFormat="false" ht="14.05" hidden="false" customHeight="false" outlineLevel="0" collapsed="false">
      <c r="B6" s="6" t="s">
        <v>4</v>
      </c>
      <c r="E6" s="7"/>
      <c r="G6" s="7"/>
      <c r="H6" s="7"/>
      <c r="O6" s="25" t="s">
        <v>54</v>
      </c>
      <c r="P6" s="26"/>
      <c r="Q6" s="25" t="s">
        <v>55</v>
      </c>
      <c r="R6" s="6"/>
      <c r="S6" s="25" t="s">
        <v>54</v>
      </c>
      <c r="T6" s="26"/>
      <c r="U6" s="25" t="s">
        <v>55</v>
      </c>
    </row>
    <row r="7" customFormat="false" ht="14.05" hidden="false" customHeight="false" outlineLevel="0" collapsed="false">
      <c r="B7" s="1" t="s">
        <v>5</v>
      </c>
      <c r="D7" s="7" t="n">
        <v>3800</v>
      </c>
      <c r="E7" s="7"/>
      <c r="F7" s="7" t="n">
        <v>8300</v>
      </c>
      <c r="G7" s="7"/>
      <c r="H7" s="8" t="n">
        <v>4.8</v>
      </c>
    </row>
    <row r="8" customFormat="false" ht="14.05" hidden="false" customHeight="false" outlineLevel="0" collapsed="false">
      <c r="B8" s="1" t="s">
        <v>6</v>
      </c>
      <c r="D8" s="7" t="n">
        <v>1500</v>
      </c>
      <c r="E8" s="7"/>
      <c r="F8" s="7" t="n">
        <v>1500</v>
      </c>
      <c r="G8" s="7"/>
      <c r="H8" s="7" t="n">
        <v>10</v>
      </c>
      <c r="M8" s="6" t="s">
        <v>56</v>
      </c>
      <c r="N8" s="10"/>
      <c r="O8" s="10" t="n">
        <v>83946.4</v>
      </c>
      <c r="P8" s="10"/>
      <c r="Q8" s="10" t="n">
        <v>83946.4</v>
      </c>
      <c r="R8" s="10"/>
      <c r="S8" s="10" t="n">
        <v>120334</v>
      </c>
      <c r="U8" s="10" t="n">
        <v>120334</v>
      </c>
    </row>
    <row r="9" customFormat="false" ht="14.05" hidden="false" customHeight="false" outlineLevel="0" collapsed="false">
      <c r="B9" s="1" t="s">
        <v>7</v>
      </c>
      <c r="D9" s="7" t="n">
        <v>800</v>
      </c>
      <c r="E9" s="7"/>
      <c r="F9" s="7" t="n">
        <v>1100</v>
      </c>
      <c r="G9" s="7"/>
      <c r="H9" s="7" t="n">
        <v>8</v>
      </c>
      <c r="M9" s="6"/>
      <c r="N9" s="10"/>
      <c r="O9" s="10"/>
      <c r="P9" s="10"/>
      <c r="R9" s="10"/>
      <c r="S9" s="10"/>
      <c r="U9" s="10"/>
    </row>
    <row r="10" customFormat="false" ht="14.05" hidden="false" customHeight="false" outlineLevel="0" collapsed="false">
      <c r="D10" s="7"/>
      <c r="E10" s="7"/>
      <c r="F10" s="7"/>
      <c r="G10" s="7"/>
      <c r="H10" s="7"/>
      <c r="M10" s="6" t="s">
        <v>15</v>
      </c>
      <c r="N10" s="10"/>
      <c r="O10" s="10" t="n">
        <v>99707.83</v>
      </c>
      <c r="P10" s="10"/>
      <c r="Q10" s="10" t="n">
        <v>88709.81</v>
      </c>
      <c r="R10" s="10"/>
      <c r="S10" s="10" t="n">
        <v>136892.17</v>
      </c>
      <c r="U10" s="10" t="n">
        <v>147890.19</v>
      </c>
    </row>
    <row r="11" customFormat="false" ht="14.05" hidden="false" customHeight="false" outlineLevel="0" collapsed="false">
      <c r="B11" s="6" t="s">
        <v>8</v>
      </c>
      <c r="D11" s="7"/>
      <c r="E11" s="7"/>
      <c r="F11" s="7"/>
      <c r="G11" s="7"/>
      <c r="H11" s="7"/>
      <c r="M11" s="6"/>
      <c r="N11" s="10"/>
      <c r="O11" s="10"/>
      <c r="P11" s="10"/>
      <c r="Q11" s="10"/>
      <c r="R11" s="10"/>
      <c r="S11" s="10"/>
      <c r="U11" s="10"/>
    </row>
    <row r="12" customFormat="false" ht="14.05" hidden="false" customHeight="false" outlineLevel="0" collapsed="false">
      <c r="B12" s="1" t="s">
        <v>9</v>
      </c>
      <c r="D12" s="7" t="n">
        <v>200</v>
      </c>
      <c r="E12" s="7"/>
      <c r="F12" s="7" t="n">
        <v>380</v>
      </c>
      <c r="G12" s="7"/>
      <c r="H12" s="7"/>
      <c r="M12" s="6" t="s">
        <v>26</v>
      </c>
      <c r="N12" s="10"/>
      <c r="O12" s="17" t="n">
        <f aca="false">SUM(O8:O11)</f>
        <v>183654.23</v>
      </c>
      <c r="P12" s="18"/>
      <c r="Q12" s="17" t="n">
        <f aca="false">SUM(Q8:Q11)</f>
        <v>172656.21</v>
      </c>
      <c r="R12" s="18"/>
      <c r="S12" s="17" t="n">
        <f aca="false">SUM(S8:S11)</f>
        <v>257226.17</v>
      </c>
      <c r="T12" s="6"/>
      <c r="U12" s="17" t="n">
        <f aca="false">SUM(U8:U11)</f>
        <v>268224.19</v>
      </c>
    </row>
    <row r="13" customFormat="false" ht="14.05" hidden="false" customHeight="false" outlineLevel="0" collapsed="false">
      <c r="B13" s="1" t="s">
        <v>10</v>
      </c>
      <c r="D13" s="7" t="n">
        <v>85</v>
      </c>
      <c r="E13" s="7"/>
      <c r="F13" s="7" t="n">
        <v>140</v>
      </c>
      <c r="G13" s="7"/>
      <c r="H13" s="7"/>
      <c r="N13" s="10"/>
      <c r="O13" s="27"/>
      <c r="P13" s="27"/>
      <c r="Q13" s="27"/>
      <c r="R13" s="27"/>
      <c r="S13" s="27"/>
      <c r="T13" s="28"/>
      <c r="U13" s="29"/>
    </row>
    <row r="14" customFormat="false" ht="17.65" hidden="false" customHeight="false" outlineLevel="0" collapsed="false">
      <c r="B14" s="1" t="s">
        <v>11</v>
      </c>
      <c r="D14" s="7" t="n">
        <v>20</v>
      </c>
      <c r="E14" s="7"/>
      <c r="F14" s="7" t="n">
        <v>30</v>
      </c>
      <c r="G14" s="7"/>
      <c r="H14" s="7"/>
      <c r="N14" s="30"/>
      <c r="O14" s="31" t="s">
        <v>57</v>
      </c>
      <c r="P14" s="31"/>
      <c r="Q14" s="31"/>
      <c r="R14" s="31"/>
      <c r="S14" s="31"/>
      <c r="T14" s="31"/>
      <c r="U14" s="31"/>
    </row>
    <row r="15" customFormat="false" ht="14.05" hidden="false" customHeight="false" outlineLevel="0" collapsed="false">
      <c r="D15" s="7"/>
      <c r="E15" s="7"/>
      <c r="F15" s="7"/>
      <c r="G15" s="7"/>
      <c r="H15" s="7"/>
      <c r="N15" s="10"/>
      <c r="O15" s="10"/>
      <c r="P15" s="10"/>
      <c r="Q15" s="10"/>
      <c r="R15" s="10"/>
      <c r="S15" s="10"/>
    </row>
    <row r="16" customFormat="false" ht="14.05" hidden="false" customHeight="false" outlineLevel="0" collapsed="false">
      <c r="B16" s="6" t="s">
        <v>12</v>
      </c>
      <c r="D16" s="7"/>
      <c r="E16" s="7"/>
      <c r="F16" s="7"/>
      <c r="G16" s="7"/>
      <c r="H16" s="7"/>
      <c r="N16" s="32" t="s">
        <v>58</v>
      </c>
      <c r="P16" s="32"/>
      <c r="Q16" s="32"/>
      <c r="U16" s="1" t="s">
        <v>59</v>
      </c>
    </row>
    <row r="17" customFormat="false" ht="14.05" hidden="false" customHeight="false" outlineLevel="0" collapsed="false">
      <c r="B17" s="1" t="s">
        <v>13</v>
      </c>
      <c r="D17" s="7" t="n">
        <v>300</v>
      </c>
      <c r="E17" s="7"/>
      <c r="F17" s="7" t="n">
        <v>410</v>
      </c>
      <c r="G17" s="7"/>
      <c r="H17" s="8" t="n">
        <v>4.5</v>
      </c>
      <c r="O17" s="32"/>
      <c r="P17" s="32"/>
      <c r="Q17" s="32"/>
    </row>
    <row r="18" customFormat="false" ht="14.05" hidden="false" customHeight="false" outlineLevel="0" collapsed="false">
      <c r="B18" s="1" t="s">
        <v>14</v>
      </c>
      <c r="D18" s="7" t="n">
        <v>24</v>
      </c>
      <c r="E18" s="7"/>
      <c r="F18" s="7" t="n">
        <v>40</v>
      </c>
      <c r="G18" s="7"/>
      <c r="H18" s="8" t="n">
        <v>4.2</v>
      </c>
      <c r="N18" s="32" t="s">
        <v>60</v>
      </c>
      <c r="P18" s="32"/>
      <c r="Q18" s="32"/>
      <c r="U18" s="1" t="s">
        <v>61</v>
      </c>
    </row>
    <row r="19" customFormat="false" ht="14.05" hidden="false" customHeight="false" outlineLevel="0" collapsed="false">
      <c r="B19" s="9"/>
      <c r="C19" s="9"/>
      <c r="D19" s="9"/>
      <c r="E19" s="9"/>
      <c r="F19" s="9"/>
      <c r="G19" s="9"/>
      <c r="H19" s="9"/>
      <c r="O19" s="32"/>
      <c r="P19" s="32"/>
      <c r="Q19" s="32"/>
    </row>
    <row r="20" customFormat="false" ht="15.25" hidden="false" customHeight="false" outlineLevel="0" collapsed="false">
      <c r="O20" s="33" t="s">
        <v>62</v>
      </c>
      <c r="P20" s="33"/>
      <c r="Q20" s="33"/>
      <c r="R20" s="33"/>
      <c r="S20" s="33"/>
      <c r="T20" s="33"/>
      <c r="U20" s="33"/>
    </row>
    <row r="21" customFormat="false" ht="14.05" hidden="false" customHeight="false" outlineLevel="0" collapsed="false">
      <c r="B21" s="6" t="s">
        <v>15</v>
      </c>
      <c r="O21" s="32"/>
      <c r="P21" s="32"/>
      <c r="Q21" s="32"/>
    </row>
    <row r="22" customFormat="false" ht="14.05" hidden="false" customHeight="false" outlineLevel="0" collapsed="false">
      <c r="O22" s="32"/>
      <c r="P22" s="32"/>
      <c r="Q22" s="32"/>
    </row>
    <row r="23" customFormat="false" ht="14.05" hidden="false" customHeight="false" outlineLevel="0" collapsed="false">
      <c r="B23" s="1" t="s">
        <v>17</v>
      </c>
      <c r="D23" s="10" t="n">
        <v>30000</v>
      </c>
      <c r="O23" s="32"/>
      <c r="P23" s="32"/>
      <c r="Q23" s="32"/>
    </row>
    <row r="24" customFormat="false" ht="14.05" hidden="false" customHeight="false" outlineLevel="0" collapsed="false">
      <c r="B24" s="1" t="s">
        <v>18</v>
      </c>
      <c r="D24" s="10" t="n">
        <v>18000</v>
      </c>
      <c r="F24" s="1" t="s">
        <v>16</v>
      </c>
    </row>
    <row r="25" customFormat="false" ht="14.05" hidden="false" customHeight="false" outlineLevel="0" collapsed="false">
      <c r="B25" s="1" t="s">
        <v>19</v>
      </c>
      <c r="D25" s="10" t="n">
        <v>8600</v>
      </c>
    </row>
    <row r="26" customFormat="false" ht="14.05" hidden="false" customHeight="false" outlineLevel="0" collapsed="false">
      <c r="B26" s="1" t="s">
        <v>20</v>
      </c>
      <c r="D26" s="10" t="n">
        <v>10000</v>
      </c>
    </row>
    <row r="27" customFormat="false" ht="14.05" hidden="false" customHeight="false" outlineLevel="0" collapsed="false">
      <c r="B27" s="1" t="s">
        <v>21</v>
      </c>
      <c r="D27" s="10" t="n">
        <v>170000</v>
      </c>
      <c r="F27" s="1" t="s">
        <v>63</v>
      </c>
    </row>
    <row r="32" customFormat="false" ht="17.65" hidden="false" customHeight="false" outlineLevel="0" collapsed="false">
      <c r="B32" s="11" t="s">
        <v>51</v>
      </c>
      <c r="C32" s="11"/>
      <c r="D32" s="11"/>
      <c r="E32" s="11"/>
      <c r="F32" s="11"/>
      <c r="G32" s="11"/>
      <c r="H32" s="11"/>
      <c r="I32" s="11"/>
      <c r="J32" s="11"/>
    </row>
    <row r="34" customFormat="false" ht="14.05" hidden="false" customHeight="false" outlineLevel="0" collapsed="false">
      <c r="B34" s="13" t="s">
        <v>24</v>
      </c>
      <c r="C34" s="4"/>
      <c r="D34" s="4"/>
      <c r="E34" s="14"/>
      <c r="F34" s="14"/>
      <c r="G34" s="14"/>
      <c r="H34" s="14"/>
      <c r="I34" s="14"/>
      <c r="J34" s="14"/>
    </row>
    <row r="35" customFormat="false" ht="14.05" hidden="false" customHeight="false" outlineLevel="0" collapsed="false">
      <c r="A35" s="10"/>
      <c r="B35" s="15" t="s">
        <v>5</v>
      </c>
      <c r="E35" s="10"/>
      <c r="F35" s="16" t="s">
        <v>25</v>
      </c>
      <c r="G35" s="10"/>
      <c r="H35" s="10"/>
      <c r="I35" s="10"/>
      <c r="J35" s="16" t="s">
        <v>26</v>
      </c>
    </row>
    <row r="36" customFormat="false" ht="14.05" hidden="false" customHeight="false" outlineLevel="0" collapsed="false">
      <c r="A36" s="10"/>
      <c r="B36" s="1" t="s">
        <v>27</v>
      </c>
      <c r="D36" s="10" t="n">
        <v>18240</v>
      </c>
      <c r="E36" s="10"/>
      <c r="F36" s="10" t="s">
        <v>28</v>
      </c>
      <c r="G36" s="10"/>
      <c r="H36" s="10" t="n">
        <v>40500</v>
      </c>
      <c r="I36" s="10"/>
      <c r="J36" s="10"/>
    </row>
    <row r="37" customFormat="false" ht="14.05" hidden="false" customHeight="false" outlineLevel="0" collapsed="false">
      <c r="A37" s="10"/>
      <c r="B37" s="1" t="s">
        <v>6</v>
      </c>
      <c r="D37" s="10" t="n">
        <v>18000</v>
      </c>
      <c r="E37" s="10"/>
      <c r="F37" s="10" t="s">
        <v>29</v>
      </c>
      <c r="G37" s="10"/>
      <c r="H37" s="10" t="n">
        <v>806.4</v>
      </c>
      <c r="I37" s="10"/>
      <c r="J37" s="10"/>
    </row>
    <row r="38" customFormat="false" ht="14.05" hidden="false" customHeight="false" outlineLevel="0" collapsed="false">
      <c r="A38" s="10"/>
      <c r="B38" s="1" t="s">
        <v>30</v>
      </c>
      <c r="D38" s="10" t="n">
        <v>6400</v>
      </c>
      <c r="E38" s="10"/>
      <c r="F38" s="10"/>
      <c r="G38" s="10"/>
      <c r="H38" s="10"/>
      <c r="I38" s="10"/>
      <c r="J38" s="10"/>
    </row>
    <row r="39" customFormat="false" ht="14.05" hidden="false" customHeight="false" outlineLevel="0" collapsed="false">
      <c r="A39" s="10"/>
      <c r="D39" s="17" t="n">
        <f aca="false">SUM(D36:D38)</f>
        <v>42640</v>
      </c>
      <c r="E39" s="18"/>
      <c r="F39" s="18"/>
      <c r="G39" s="18"/>
      <c r="H39" s="17" t="n">
        <f aca="false">SUM(H36:H38)</f>
        <v>41306.4</v>
      </c>
      <c r="I39" s="10"/>
      <c r="J39" s="17" t="n">
        <f aca="false">SUM(D39:H39)</f>
        <v>83946.4</v>
      </c>
    </row>
    <row r="40" customFormat="false" ht="14.05" hidden="false" customHeight="false" outlineLevel="0" collapsed="false">
      <c r="A40" s="10"/>
      <c r="D40" s="10"/>
      <c r="E40" s="10"/>
      <c r="F40" s="10"/>
      <c r="G40" s="10"/>
      <c r="H40" s="10"/>
      <c r="I40" s="10"/>
      <c r="J40" s="10"/>
    </row>
    <row r="41" customFormat="false" ht="14.05" hidden="false" customHeight="false" outlineLevel="0" collapsed="false">
      <c r="A41" s="10"/>
      <c r="B41" s="13" t="s">
        <v>31</v>
      </c>
      <c r="C41" s="4"/>
      <c r="D41" s="14"/>
      <c r="E41" s="14"/>
      <c r="F41" s="14"/>
      <c r="G41" s="14"/>
      <c r="H41" s="14"/>
      <c r="I41" s="14"/>
      <c r="J41" s="14"/>
    </row>
    <row r="42" customFormat="false" ht="14.05" hidden="false" customHeight="false" outlineLevel="0" collapsed="false">
      <c r="A42" s="10"/>
      <c r="B42" s="15" t="s">
        <v>5</v>
      </c>
      <c r="E42" s="10"/>
      <c r="F42" s="16" t="s">
        <v>25</v>
      </c>
      <c r="G42" s="10"/>
      <c r="H42" s="10"/>
      <c r="I42" s="10"/>
      <c r="J42" s="16" t="s">
        <v>26</v>
      </c>
    </row>
    <row r="43" customFormat="false" ht="14.05" hidden="false" customHeight="false" outlineLevel="0" collapsed="false">
      <c r="A43" s="10"/>
      <c r="B43" s="1" t="s">
        <v>27</v>
      </c>
      <c r="D43" s="10" t="n">
        <v>39840</v>
      </c>
      <c r="E43" s="10"/>
      <c r="F43" s="10" t="s">
        <v>28</v>
      </c>
      <c r="G43" s="10"/>
      <c r="H43" s="10" t="n">
        <v>55350</v>
      </c>
      <c r="I43" s="10"/>
      <c r="J43" s="10"/>
    </row>
    <row r="44" customFormat="false" ht="14.05" hidden="false" customHeight="false" outlineLevel="0" collapsed="false">
      <c r="A44" s="10"/>
      <c r="B44" s="1" t="s">
        <v>6</v>
      </c>
      <c r="D44" s="10" t="n">
        <v>15000</v>
      </c>
      <c r="E44" s="10"/>
      <c r="F44" s="10" t="s">
        <v>29</v>
      </c>
      <c r="G44" s="10"/>
      <c r="H44" s="10" t="n">
        <v>1344</v>
      </c>
      <c r="I44" s="10"/>
      <c r="J44" s="10"/>
    </row>
    <row r="45" customFormat="false" ht="14.05" hidden="false" customHeight="false" outlineLevel="0" collapsed="false">
      <c r="A45" s="10"/>
      <c r="B45" s="1" t="s">
        <v>30</v>
      </c>
      <c r="D45" s="10" t="n">
        <v>8800</v>
      </c>
      <c r="E45" s="10"/>
      <c r="F45" s="10"/>
      <c r="G45" s="10"/>
      <c r="H45" s="10"/>
      <c r="I45" s="10"/>
      <c r="J45" s="10"/>
    </row>
    <row r="46" customFormat="false" ht="14.05" hidden="false" customHeight="false" outlineLevel="0" collapsed="false">
      <c r="A46" s="10"/>
      <c r="D46" s="19" t="n">
        <f aca="false">SUM(D43:D45)</f>
        <v>63640</v>
      </c>
      <c r="H46" s="19" t="n">
        <f aca="false">SUM(H43:H45)</f>
        <v>56694</v>
      </c>
      <c r="J46" s="19" t="n">
        <f aca="false">SUM(D46:H46)</f>
        <v>120334</v>
      </c>
    </row>
    <row r="49" customFormat="false" ht="14.05" hidden="false" customHeight="false" outlineLevel="0" collapsed="false">
      <c r="B49" s="20" t="s">
        <v>32</v>
      </c>
      <c r="C49" s="21"/>
      <c r="D49" s="21"/>
      <c r="E49" s="21"/>
      <c r="F49" s="21"/>
      <c r="G49" s="21"/>
      <c r="H49" s="21"/>
      <c r="I49" s="21"/>
      <c r="J49" s="21"/>
    </row>
    <row r="50" customFormat="false" ht="14.05" hidden="false" customHeight="false" outlineLevel="0" collapsed="false">
      <c r="B50" s="34"/>
      <c r="C50" s="32"/>
      <c r="D50" s="32"/>
      <c r="E50" s="32"/>
      <c r="F50" s="32"/>
      <c r="G50" s="32"/>
      <c r="H50" s="32"/>
      <c r="I50" s="32"/>
      <c r="J50" s="32"/>
    </row>
    <row r="51" customFormat="false" ht="14.05" hidden="false" customHeight="false" outlineLevel="0" collapsed="false">
      <c r="B51" s="6" t="s">
        <v>64</v>
      </c>
      <c r="F51" s="6" t="s">
        <v>65</v>
      </c>
    </row>
    <row r="52" customFormat="false" ht="14.05" hidden="false" customHeight="false" outlineLevel="0" collapsed="false">
      <c r="B52" s="1" t="s">
        <v>17</v>
      </c>
      <c r="D52" s="10" t="n">
        <v>30000</v>
      </c>
      <c r="F52" s="1" t="s">
        <v>21</v>
      </c>
      <c r="H52" s="10" t="n">
        <v>170000</v>
      </c>
    </row>
    <row r="53" customFormat="false" ht="14.05" hidden="false" customHeight="false" outlineLevel="0" collapsed="false">
      <c r="B53" s="1" t="s">
        <v>18</v>
      </c>
      <c r="D53" s="10" t="n">
        <v>18000</v>
      </c>
    </row>
    <row r="54" customFormat="false" ht="14.05" hidden="false" customHeight="false" outlineLevel="0" collapsed="false">
      <c r="B54" s="1" t="s">
        <v>19</v>
      </c>
      <c r="D54" s="10" t="n">
        <v>8600</v>
      </c>
    </row>
    <row r="55" customFormat="false" ht="14.05" hidden="false" customHeight="false" outlineLevel="0" collapsed="false">
      <c r="B55" s="1" t="s">
        <v>20</v>
      </c>
      <c r="D55" s="10" t="n">
        <v>10000</v>
      </c>
    </row>
    <row r="56" customFormat="false" ht="14.05" hidden="false" customHeight="false" outlineLevel="0" collapsed="false">
      <c r="D56" s="19" t="n">
        <f aca="false">SUM(D52:D55)</f>
        <v>66600</v>
      </c>
      <c r="H56" s="19" t="n">
        <f aca="false">SUM(H52:H55)</f>
        <v>170000</v>
      </c>
    </row>
    <row r="62" customFormat="false" ht="17.65" hidden="false" customHeight="false" outlineLevel="0" collapsed="false">
      <c r="B62" s="11" t="s">
        <v>51</v>
      </c>
      <c r="C62" s="11"/>
      <c r="D62" s="11"/>
      <c r="E62" s="11"/>
      <c r="F62" s="11"/>
      <c r="G62" s="11"/>
      <c r="H62" s="11"/>
      <c r="I62" s="35"/>
      <c r="J62" s="36"/>
    </row>
    <row r="64" customFormat="false" ht="14.05" hidden="false" customHeight="false" outlineLevel="0" collapsed="false">
      <c r="B64" s="6" t="s">
        <v>66</v>
      </c>
    </row>
    <row r="65" customFormat="false" ht="14.05" hidden="false" customHeight="false" outlineLevel="0" collapsed="false">
      <c r="B65" s="6"/>
    </row>
    <row r="66" customFormat="false" ht="14.05" hidden="false" customHeight="false" outlineLevel="0" collapsed="false">
      <c r="B66" s="6" t="s">
        <v>67</v>
      </c>
    </row>
    <row r="68" customFormat="false" ht="14.05" hidden="false" customHeight="false" outlineLevel="0" collapsed="false">
      <c r="B68" s="13"/>
      <c r="C68" s="13"/>
      <c r="D68" s="13" t="s">
        <v>45</v>
      </c>
      <c r="E68" s="13"/>
      <c r="F68" s="13" t="s">
        <v>46</v>
      </c>
      <c r="G68" s="13"/>
      <c r="H68" s="13" t="s">
        <v>26</v>
      </c>
    </row>
    <row r="70" customFormat="false" ht="14.05" hidden="false" customHeight="false" outlineLevel="0" collapsed="false">
      <c r="B70" s="1" t="s">
        <v>9</v>
      </c>
      <c r="D70" s="1" t="n">
        <v>200</v>
      </c>
      <c r="F70" s="1" t="n">
        <v>380</v>
      </c>
    </row>
    <row r="71" customFormat="false" ht="14.05" hidden="false" customHeight="false" outlineLevel="0" collapsed="false">
      <c r="B71" s="1" t="s">
        <v>10</v>
      </c>
      <c r="D71" s="1" t="n">
        <v>85</v>
      </c>
      <c r="F71" s="1" t="n">
        <v>140</v>
      </c>
    </row>
    <row r="72" customFormat="false" ht="14.05" hidden="false" customHeight="false" outlineLevel="0" collapsed="false">
      <c r="B72" s="1" t="s">
        <v>11</v>
      </c>
      <c r="D72" s="1" t="n">
        <v>20</v>
      </c>
      <c r="F72" s="1" t="n">
        <v>30</v>
      </c>
    </row>
    <row r="73" customFormat="false" ht="14.05" hidden="false" customHeight="false" outlineLevel="0" collapsed="false">
      <c r="B73" s="1" t="s">
        <v>68</v>
      </c>
      <c r="D73" s="37" t="n">
        <f aca="false">SUM(D70:D72)</f>
        <v>305</v>
      </c>
      <c r="F73" s="37" t="n">
        <f aca="false">SUM(F70:F72)</f>
        <v>550</v>
      </c>
      <c r="H73" s="37" t="n">
        <f aca="false">SUM(D73:F73)</f>
        <v>855</v>
      </c>
    </row>
    <row r="75" customFormat="false" ht="14.05" hidden="false" customHeight="false" outlineLevel="0" collapsed="false">
      <c r="B75" s="1" t="s">
        <v>69</v>
      </c>
      <c r="D75" s="9" t="s">
        <v>21</v>
      </c>
      <c r="E75" s="1" t="s">
        <v>40</v>
      </c>
      <c r="F75" s="6" t="n">
        <v>198.8304094</v>
      </c>
    </row>
    <row r="76" customFormat="false" ht="14.05" hidden="false" customHeight="false" outlineLevel="0" collapsed="false">
      <c r="D76" s="1" t="s">
        <v>70</v>
      </c>
    </row>
    <row r="78" customFormat="false" ht="14.05" hidden="false" customHeight="false" outlineLevel="0" collapsed="false">
      <c r="B78" s="6" t="s">
        <v>71</v>
      </c>
    </row>
    <row r="79" customFormat="false" ht="14.05" hidden="false" customHeight="false" outlineLevel="0" collapsed="false">
      <c r="B79" s="4" t="s">
        <v>35</v>
      </c>
      <c r="C79" s="4"/>
      <c r="D79" s="4" t="s">
        <v>72</v>
      </c>
      <c r="E79" s="4"/>
      <c r="F79" s="4"/>
      <c r="G79" s="4"/>
      <c r="H79" s="4"/>
    </row>
    <row r="80" customFormat="false" ht="14.05" hidden="false" customHeight="false" outlineLevel="0" collapsed="false">
      <c r="B80" s="32"/>
      <c r="C80" s="32"/>
      <c r="D80" s="32"/>
      <c r="E80" s="32"/>
      <c r="F80" s="32"/>
      <c r="G80" s="32"/>
      <c r="H80" s="32"/>
    </row>
    <row r="81" customFormat="false" ht="14.05" hidden="false" customHeight="false" outlineLevel="0" collapsed="false">
      <c r="B81" s="32" t="s">
        <v>37</v>
      </c>
      <c r="C81" s="32"/>
      <c r="D81" s="1" t="s">
        <v>38</v>
      </c>
      <c r="F81" s="1" t="s">
        <v>49</v>
      </c>
      <c r="H81" s="10" t="n">
        <v>9192</v>
      </c>
    </row>
    <row r="82" customFormat="false" ht="14.05" hidden="false" customHeight="false" outlineLevel="0" collapsed="false">
      <c r="B82" s="32"/>
      <c r="C82" s="32"/>
      <c r="D82" s="1" t="s">
        <v>39</v>
      </c>
      <c r="F82" s="1" t="s">
        <v>50</v>
      </c>
      <c r="H82" s="10" t="n">
        <v>12620</v>
      </c>
    </row>
    <row r="83" customFormat="false" ht="14.05" hidden="false" customHeight="false" outlineLevel="0" collapsed="false">
      <c r="B83" s="32"/>
      <c r="C83" s="32"/>
      <c r="H83" s="17" t="n">
        <f aca="false">SUM(H81:H82)</f>
        <v>21812</v>
      </c>
    </row>
    <row r="84" customFormat="false" ht="14.05" hidden="false" customHeight="false" outlineLevel="0" collapsed="false">
      <c r="B84" s="32"/>
      <c r="C84" s="32"/>
      <c r="H84" s="18"/>
    </row>
    <row r="85" customFormat="false" ht="14.05" hidden="false" customHeight="false" outlineLevel="0" collapsed="false">
      <c r="B85" s="32" t="s">
        <v>73</v>
      </c>
      <c r="C85" s="32"/>
      <c r="F85" s="9" t="s">
        <v>74</v>
      </c>
      <c r="G85" s="1" t="s">
        <v>40</v>
      </c>
      <c r="H85" s="6" t="n">
        <v>3.05336512</v>
      </c>
    </row>
    <row r="86" customFormat="false" ht="14.05" hidden="false" customHeight="false" outlineLevel="0" collapsed="false">
      <c r="B86" s="32"/>
      <c r="C86" s="32"/>
      <c r="F86" s="1" t="s">
        <v>42</v>
      </c>
    </row>
    <row r="87" customFormat="false" ht="14.05" hidden="false" customHeight="false" outlineLevel="0" collapsed="false">
      <c r="B87" s="9"/>
      <c r="C87" s="9"/>
      <c r="D87" s="9"/>
      <c r="E87" s="9"/>
      <c r="F87" s="9"/>
      <c r="G87" s="9"/>
      <c r="H87" s="9"/>
    </row>
    <row r="90" customFormat="false" ht="17.65" hidden="false" customHeight="false" outlineLevel="0" collapsed="false">
      <c r="B90" s="11" t="s">
        <v>51</v>
      </c>
      <c r="C90" s="11"/>
      <c r="D90" s="11"/>
      <c r="E90" s="11"/>
      <c r="F90" s="11"/>
      <c r="G90" s="11"/>
      <c r="H90" s="11"/>
    </row>
    <row r="92" customFormat="false" ht="14.05" hidden="false" customHeight="false" outlineLevel="0" collapsed="false">
      <c r="B92" s="6" t="s">
        <v>43</v>
      </c>
    </row>
    <row r="94" customFormat="false" ht="14.05" hidden="false" customHeight="false" outlineLevel="0" collapsed="false">
      <c r="B94" s="6" t="s">
        <v>45</v>
      </c>
      <c r="D94" s="1" t="s">
        <v>75</v>
      </c>
      <c r="F94" s="1" t="s">
        <v>79</v>
      </c>
      <c r="G94" s="1" t="s">
        <v>40</v>
      </c>
      <c r="H94" s="10" t="n">
        <v>28066.53</v>
      </c>
    </row>
    <row r="95" customFormat="false" ht="14.05" hidden="false" customHeight="false" outlineLevel="0" collapsed="false">
      <c r="B95" s="6"/>
      <c r="D95" s="1" t="s">
        <v>76</v>
      </c>
      <c r="F95" s="1" t="s">
        <v>80</v>
      </c>
      <c r="G95" s="1" t="s">
        <v>40</v>
      </c>
      <c r="H95" s="10" t="n">
        <v>60643.27</v>
      </c>
    </row>
    <row r="96" customFormat="false" ht="14.05" hidden="false" customHeight="false" outlineLevel="0" collapsed="false">
      <c r="B96" s="6"/>
      <c r="H96" s="10"/>
    </row>
    <row r="97" customFormat="false" ht="14.05" hidden="false" customHeight="false" outlineLevel="0" collapsed="false">
      <c r="B97" s="6" t="s">
        <v>46</v>
      </c>
      <c r="D97" s="1" t="s">
        <v>75</v>
      </c>
      <c r="F97" s="1" t="s">
        <v>81</v>
      </c>
      <c r="G97" s="1" t="s">
        <v>40</v>
      </c>
      <c r="H97" s="10" t="n">
        <v>38533.47</v>
      </c>
    </row>
    <row r="98" customFormat="false" ht="14.05" hidden="false" customHeight="false" outlineLevel="0" collapsed="false">
      <c r="D98" s="1" t="s">
        <v>76</v>
      </c>
      <c r="F98" s="1" t="s">
        <v>82</v>
      </c>
      <c r="G98" s="1" t="s">
        <v>40</v>
      </c>
      <c r="H98" s="10" t="n">
        <v>109356.73</v>
      </c>
    </row>
    <row r="99" customFormat="false" ht="14.05" hidden="false" customHeight="false" outlineLevel="0" collapsed="false">
      <c r="H99" s="10"/>
    </row>
    <row r="100" customFormat="false" ht="14.05" hidden="false" customHeight="false" outlineLevel="0" collapsed="false">
      <c r="B100" s="38" t="s">
        <v>77</v>
      </c>
      <c r="C100" s="9"/>
      <c r="D100" s="9"/>
      <c r="E100" s="9"/>
      <c r="F100" s="9"/>
      <c r="G100" s="9"/>
      <c r="H100" s="9"/>
    </row>
    <row r="102" customFormat="false" ht="14.05" hidden="false" customHeight="false" outlineLevel="0" collapsed="false">
      <c r="D102" s="26" t="s">
        <v>47</v>
      </c>
      <c r="E102" s="26"/>
      <c r="F102" s="26" t="s">
        <v>21</v>
      </c>
      <c r="G102" s="26"/>
      <c r="H102" s="26" t="s">
        <v>78</v>
      </c>
      <c r="I102" s="26"/>
      <c r="J102" s="26" t="s">
        <v>26</v>
      </c>
    </row>
    <row r="104" customFormat="false" ht="14.05" hidden="false" customHeight="false" outlineLevel="0" collapsed="false">
      <c r="B104" s="6" t="s">
        <v>45</v>
      </c>
      <c r="D104" s="10" t="n">
        <v>83946.4</v>
      </c>
      <c r="E104" s="10"/>
      <c r="F104" s="10" t="n">
        <v>60643.27</v>
      </c>
      <c r="G104" s="10"/>
      <c r="H104" s="10" t="n">
        <v>28066.53</v>
      </c>
      <c r="I104" s="10"/>
      <c r="J104" s="10" t="n">
        <f aca="false">SUM(D104:H104)</f>
        <v>172656.2</v>
      </c>
    </row>
    <row r="105" customFormat="false" ht="14.05" hidden="false" customHeight="false" outlineLevel="0" collapsed="false">
      <c r="B105" s="6"/>
      <c r="D105" s="10"/>
      <c r="E105" s="10"/>
      <c r="F105" s="10"/>
      <c r="G105" s="10"/>
      <c r="H105" s="10"/>
      <c r="I105" s="10"/>
      <c r="J105" s="10"/>
    </row>
    <row r="106" customFormat="false" ht="14.05" hidden="false" customHeight="false" outlineLevel="0" collapsed="false">
      <c r="B106" s="6" t="s">
        <v>46</v>
      </c>
      <c r="D106" s="10" t="n">
        <v>120334</v>
      </c>
      <c r="E106" s="10"/>
      <c r="F106" s="10" t="n">
        <v>109356.73</v>
      </c>
      <c r="G106" s="10"/>
      <c r="H106" s="10" t="n">
        <v>38533.47</v>
      </c>
      <c r="I106" s="10"/>
      <c r="J106" s="10" t="n">
        <f aca="false">SUM(D106:H106)</f>
        <v>268224.2</v>
      </c>
    </row>
    <row r="107" customFormat="false" ht="14.05" hidden="false" customHeight="false" outlineLevel="0" collapsed="false">
      <c r="J107" s="19" t="n">
        <f aca="false">SUM(J104:J106)</f>
        <v>440880.4</v>
      </c>
    </row>
  </sheetData>
  <mergeCells count="9">
    <mergeCell ref="B2:H2"/>
    <mergeCell ref="M2:U2"/>
    <mergeCell ref="O4:Q4"/>
    <mergeCell ref="S4:U4"/>
    <mergeCell ref="O14:U14"/>
    <mergeCell ref="O20:U20"/>
    <mergeCell ref="B32:J32"/>
    <mergeCell ref="B62:H62"/>
    <mergeCell ref="B90:H9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2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M18" activeCellId="0" sqref="M18"/>
    </sheetView>
  </sheetViews>
  <sheetFormatPr defaultRowHeight="14.05"/>
  <cols>
    <col collapsed="false" hidden="false" max="1" min="1" style="1" width="13.3571428571429"/>
    <col collapsed="false" hidden="false" max="2" min="2" style="1" width="3.15816326530612"/>
    <col collapsed="false" hidden="false" max="3" min="3" style="1" width="14.3520408163265"/>
    <col collapsed="false" hidden="false" max="4" min="4" style="1" width="2.72448979591837"/>
    <col collapsed="false" hidden="false" max="5" min="5" style="1" width="13.6326530612245"/>
    <col collapsed="false" hidden="false" max="6" min="6" style="1" width="8.70918367346939"/>
    <col collapsed="false" hidden="false" max="7" min="7" style="1" width="14.3520408163265"/>
    <col collapsed="false" hidden="false" max="8" min="8" style="1" width="2.43877551020408"/>
    <col collapsed="false" hidden="false" max="9" min="9" style="1" width="17.8010204081633"/>
    <col collapsed="false" hidden="false" max="1025" min="10" style="1" width="8.70918367346939"/>
  </cols>
  <sheetData>
    <row r="2" customFormat="false" ht="15.25" hidden="false" customHeight="false" outlineLevel="0" collapsed="false">
      <c r="A2" s="2" t="s">
        <v>52</v>
      </c>
      <c r="B2" s="2"/>
      <c r="C2" s="2"/>
      <c r="D2" s="2"/>
      <c r="E2" s="2"/>
      <c r="F2" s="2"/>
      <c r="G2" s="2"/>
      <c r="H2" s="2"/>
      <c r="I2" s="2"/>
    </row>
    <row r="4" customFormat="false" ht="14.05" hidden="false" customHeight="false" outlineLevel="0" collapsed="false">
      <c r="C4" s="24" t="s">
        <v>53</v>
      </c>
      <c r="D4" s="24"/>
      <c r="E4" s="24"/>
      <c r="G4" s="24" t="s">
        <v>2</v>
      </c>
      <c r="H4" s="24"/>
      <c r="I4" s="24"/>
    </row>
    <row r="6" customFormat="false" ht="14.05" hidden="false" customHeight="false" outlineLevel="0" collapsed="false">
      <c r="C6" s="25" t="s">
        <v>54</v>
      </c>
      <c r="D6" s="26"/>
      <c r="E6" s="25" t="s">
        <v>55</v>
      </c>
      <c r="F6" s="6"/>
      <c r="G6" s="25" t="s">
        <v>54</v>
      </c>
      <c r="H6" s="26"/>
      <c r="I6" s="25" t="s">
        <v>55</v>
      </c>
    </row>
    <row r="8" customFormat="false" ht="14.05" hidden="false" customHeight="false" outlineLevel="0" collapsed="false">
      <c r="A8" s="6" t="s">
        <v>56</v>
      </c>
      <c r="B8" s="10"/>
      <c r="C8" s="10" t="n">
        <v>83946.4</v>
      </c>
      <c r="D8" s="10"/>
      <c r="E8" s="10" t="n">
        <v>83946.4</v>
      </c>
      <c r="F8" s="10"/>
      <c r="G8" s="10" t="n">
        <v>120334</v>
      </c>
      <c r="I8" s="10" t="n">
        <v>120334</v>
      </c>
    </row>
    <row r="9" customFormat="false" ht="14.05" hidden="false" customHeight="false" outlineLevel="0" collapsed="false">
      <c r="A9" s="6"/>
      <c r="B9" s="10"/>
      <c r="C9" s="10"/>
      <c r="D9" s="10"/>
      <c r="F9" s="10"/>
      <c r="G9" s="10"/>
      <c r="I9" s="10"/>
    </row>
    <row r="10" customFormat="false" ht="14.05" hidden="false" customHeight="false" outlineLevel="0" collapsed="false">
      <c r="A10" s="6" t="s">
        <v>15</v>
      </c>
      <c r="B10" s="10"/>
      <c r="C10" s="10" t="n">
        <v>99707.83</v>
      </c>
      <c r="D10" s="10"/>
      <c r="E10" s="10" t="n">
        <v>88709.81</v>
      </c>
      <c r="F10" s="10"/>
      <c r="G10" s="10" t="n">
        <v>136892.17</v>
      </c>
      <c r="I10" s="10" t="n">
        <v>147890.19</v>
      </c>
    </row>
    <row r="11" customFormat="false" ht="14.05" hidden="false" customHeight="false" outlineLevel="0" collapsed="false">
      <c r="A11" s="6"/>
      <c r="B11" s="10"/>
      <c r="C11" s="10"/>
      <c r="D11" s="10"/>
      <c r="E11" s="10"/>
      <c r="F11" s="10"/>
      <c r="G11" s="10"/>
      <c r="I11" s="10"/>
    </row>
    <row r="12" customFormat="false" ht="14.05" hidden="false" customHeight="false" outlineLevel="0" collapsed="false">
      <c r="A12" s="6" t="s">
        <v>26</v>
      </c>
      <c r="B12" s="10"/>
      <c r="C12" s="17" t="n">
        <f aca="false">SUM(C8:C11)</f>
        <v>183654.23</v>
      </c>
      <c r="D12" s="18"/>
      <c r="E12" s="17" t="n">
        <f aca="false">SUM(E8:E11)</f>
        <v>172656.21</v>
      </c>
      <c r="F12" s="18"/>
      <c r="G12" s="17" t="n">
        <f aca="false">SUM(G8:G11)</f>
        <v>257226.17</v>
      </c>
      <c r="H12" s="6"/>
      <c r="I12" s="17" t="n">
        <f aca="false">SUM(I8:I11)</f>
        <v>268224.19</v>
      </c>
    </row>
    <row r="13" customFormat="false" ht="14.05" hidden="false" customHeight="false" outlineLevel="0" collapsed="false">
      <c r="B13" s="10"/>
      <c r="C13" s="27"/>
      <c r="D13" s="27"/>
      <c r="E13" s="27"/>
      <c r="F13" s="27"/>
      <c r="G13" s="27"/>
      <c r="H13" s="28"/>
      <c r="I13" s="29"/>
    </row>
    <row r="14" customFormat="false" ht="17.65" hidden="false" customHeight="false" outlineLevel="0" collapsed="false">
      <c r="B14" s="30"/>
      <c r="C14" s="31" t="s">
        <v>57</v>
      </c>
      <c r="D14" s="31"/>
      <c r="E14" s="31"/>
      <c r="F14" s="31"/>
      <c r="G14" s="31"/>
      <c r="H14" s="31"/>
      <c r="I14" s="31"/>
    </row>
    <row r="15" customFormat="false" ht="14.05" hidden="false" customHeight="false" outlineLevel="0" collapsed="false">
      <c r="B15" s="10"/>
      <c r="C15" s="10"/>
      <c r="D15" s="10"/>
      <c r="E15" s="10"/>
      <c r="F15" s="10"/>
      <c r="G15" s="10"/>
    </row>
    <row r="16" customFormat="false" ht="14.05" hidden="false" customHeight="false" outlineLevel="0" collapsed="false">
      <c r="B16" s="32" t="s">
        <v>58</v>
      </c>
      <c r="D16" s="32"/>
      <c r="E16" s="32"/>
      <c r="I16" s="1" t="s">
        <v>59</v>
      </c>
    </row>
    <row r="17" customFormat="false" ht="14.05" hidden="false" customHeight="false" outlineLevel="0" collapsed="false">
      <c r="C17" s="32"/>
      <c r="D17" s="32"/>
      <c r="E17" s="32"/>
    </row>
    <row r="18" customFormat="false" ht="14.05" hidden="false" customHeight="false" outlineLevel="0" collapsed="false">
      <c r="B18" s="32" t="s">
        <v>60</v>
      </c>
      <c r="D18" s="32"/>
      <c r="E18" s="32"/>
      <c r="I18" s="1" t="s">
        <v>61</v>
      </c>
    </row>
    <row r="19" customFormat="false" ht="14.05" hidden="false" customHeight="false" outlineLevel="0" collapsed="false">
      <c r="C19" s="32"/>
      <c r="D19" s="32"/>
      <c r="E19" s="32"/>
    </row>
    <row r="20" customFormat="false" ht="15.25" hidden="false" customHeight="false" outlineLevel="0" collapsed="false">
      <c r="C20" s="33" t="s">
        <v>62</v>
      </c>
      <c r="D20" s="33"/>
      <c r="E20" s="33"/>
      <c r="F20" s="33"/>
      <c r="G20" s="33"/>
      <c r="H20" s="33"/>
      <c r="I20" s="33"/>
    </row>
  </sheetData>
  <mergeCells count="5">
    <mergeCell ref="A2:I2"/>
    <mergeCell ref="C4:E4"/>
    <mergeCell ref="G4:I4"/>
    <mergeCell ref="C14:I14"/>
    <mergeCell ref="C20:I2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OpenOffice/4.0.1$Win32 OpenOffice.org_project/401m5$Build-9714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it-IT</dc:language>
  <dcterms:modified xsi:type="dcterms:W3CDTF">2014-04-24T17:13:11Z</dcterms:modified>
  <cp:revision>0</cp:revision>
</cp:coreProperties>
</file>